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shilyuk\Documents\письма\2021\ЮР. И ФИЗ. ЛИЦА\1. Главам администраций по ЛИМИТАМ\ПРИЛОЖЕНИЯ\1. проект лимитов\"/>
    </mc:Choice>
  </mc:AlternateContent>
  <bookViews>
    <workbookView xWindow="105" yWindow="105" windowWidth="15465" windowHeight="7515" tabRatio="603" activeTab="1"/>
  </bookViews>
  <sheets>
    <sheet name="Барсук" sheetId="4" r:id="rId1"/>
    <sheet name="Выдра" sheetId="5" r:id="rId2"/>
  </sheets>
  <definedNames>
    <definedName name="_xlnm.Print_Titles" localSheetId="0">Барсук!$11:$11</definedName>
    <definedName name="_xlnm.Print_Titles" localSheetId="1">Выдра!$11:$11</definedName>
    <definedName name="_xlnm.Print_Area" localSheetId="0">Барсук!$A$1:$N$128</definedName>
    <definedName name="_xlnm.Print_Area" localSheetId="1">Выдра!$A$1:$N$235</definedName>
  </definedNames>
  <calcPr calcId="152511"/>
</workbook>
</file>

<file path=xl/calcChain.xml><?xml version="1.0" encoding="utf-8"?>
<calcChain xmlns="http://schemas.openxmlformats.org/spreadsheetml/2006/main">
  <c r="K123" i="4" l="1"/>
  <c r="M62" i="4"/>
  <c r="L62" i="4"/>
  <c r="K14" i="4"/>
  <c r="K15" i="4"/>
  <c r="K18" i="4"/>
  <c r="K19" i="4"/>
  <c r="K20" i="4"/>
  <c r="K23" i="4"/>
  <c r="K24" i="4"/>
  <c r="K25" i="4"/>
  <c r="K28" i="4"/>
  <c r="K29" i="4"/>
  <c r="K30" i="4"/>
  <c r="K34" i="4"/>
  <c r="K36" i="4"/>
  <c r="K38" i="4"/>
  <c r="K40" i="4"/>
  <c r="K41" i="4"/>
  <c r="K42" i="4"/>
  <c r="K43" i="4"/>
  <c r="K44" i="4"/>
  <c r="K45" i="4"/>
  <c r="K46" i="4"/>
  <c r="K47" i="4"/>
  <c r="K48" i="4"/>
  <c r="K50" i="4"/>
  <c r="K51" i="4"/>
  <c r="K52" i="4"/>
  <c r="K54" i="4"/>
  <c r="K55" i="4"/>
  <c r="K56" i="4"/>
  <c r="K57" i="4"/>
  <c r="K58" i="4"/>
  <c r="K60" i="4"/>
  <c r="K61" i="4"/>
  <c r="K64" i="4"/>
  <c r="K65" i="4"/>
  <c r="K66" i="4"/>
  <c r="K67" i="4"/>
  <c r="K68" i="4"/>
  <c r="K69" i="4"/>
  <c r="K70" i="4"/>
  <c r="K71" i="4"/>
  <c r="K72" i="4"/>
  <c r="K73" i="4"/>
  <c r="K74" i="4"/>
  <c r="K75" i="4"/>
  <c r="K78" i="4"/>
  <c r="K79" i="4"/>
  <c r="K80" i="4"/>
  <c r="K81" i="4"/>
  <c r="K82" i="4"/>
  <c r="K83" i="4"/>
  <c r="K84" i="4"/>
  <c r="K86" i="4"/>
  <c r="K87" i="4"/>
  <c r="K88" i="4"/>
  <c r="K89" i="4"/>
  <c r="K90" i="4"/>
  <c r="K93" i="4"/>
  <c r="K95" i="4"/>
  <c r="K96" i="4"/>
  <c r="K97" i="4"/>
  <c r="K98" i="4"/>
  <c r="K99" i="4"/>
  <c r="K100" i="4"/>
  <c r="K101" i="4"/>
  <c r="K102" i="4"/>
  <c r="K105" i="4"/>
  <c r="K106" i="4"/>
  <c r="K107" i="4"/>
  <c r="K108" i="4"/>
  <c r="K110" i="4"/>
  <c r="K111" i="4"/>
  <c r="K113" i="4"/>
  <c r="K114" i="4"/>
  <c r="K115" i="4"/>
  <c r="K116" i="4"/>
  <c r="K117" i="4"/>
  <c r="K118" i="4"/>
  <c r="K119" i="4"/>
  <c r="K120" i="4"/>
  <c r="K121" i="4"/>
  <c r="E103" i="4"/>
  <c r="E91" i="4"/>
  <c r="E76" i="4"/>
  <c r="D103" i="4"/>
  <c r="D91" i="4"/>
  <c r="D76" i="4"/>
  <c r="K232" i="5"/>
  <c r="M103" i="5"/>
  <c r="L103" i="5"/>
  <c r="K14" i="5"/>
  <c r="K15" i="5"/>
  <c r="K19" i="5"/>
  <c r="K20" i="5"/>
  <c r="K21" i="5"/>
  <c r="K22" i="5"/>
  <c r="K23" i="5"/>
  <c r="K24" i="5"/>
  <c r="K27" i="5"/>
  <c r="K28" i="5"/>
  <c r="K29" i="5"/>
  <c r="K32" i="5"/>
  <c r="K34" i="5"/>
  <c r="K35" i="5"/>
  <c r="K36" i="5"/>
  <c r="K37" i="5"/>
  <c r="K38" i="5"/>
  <c r="K39" i="5"/>
  <c r="K40" i="5"/>
  <c r="K41" i="5"/>
  <c r="K42" i="5"/>
  <c r="K45" i="5"/>
  <c r="K46" i="5"/>
  <c r="K47" i="5"/>
  <c r="K48" i="5"/>
  <c r="K49" i="5"/>
  <c r="K50" i="5"/>
  <c r="K51" i="5"/>
  <c r="K52" i="5"/>
  <c r="K53" i="5"/>
  <c r="K55" i="5"/>
  <c r="K56" i="5"/>
  <c r="K57" i="5"/>
  <c r="K58" i="5"/>
  <c r="K59" i="5"/>
  <c r="K60" i="5"/>
  <c r="K61" i="5"/>
  <c r="K64" i="5"/>
  <c r="K65" i="5"/>
  <c r="K66" i="5"/>
  <c r="K69" i="5"/>
  <c r="K70" i="5"/>
  <c r="K71" i="5"/>
  <c r="K75" i="5"/>
  <c r="K77" i="5"/>
  <c r="K79" i="5"/>
  <c r="K81" i="5"/>
  <c r="K82" i="5"/>
  <c r="K83" i="5"/>
  <c r="K84" i="5"/>
  <c r="K85" i="5"/>
  <c r="K86" i="5"/>
  <c r="K87" i="5"/>
  <c r="K88" i="5"/>
  <c r="K89" i="5"/>
  <c r="K91" i="5"/>
  <c r="K92" i="5"/>
  <c r="K93" i="5"/>
  <c r="K95" i="5"/>
  <c r="K96" i="5"/>
  <c r="K97" i="5"/>
  <c r="K98" i="5"/>
  <c r="K99" i="5"/>
  <c r="K101" i="5"/>
  <c r="K102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9" i="5"/>
  <c r="K121" i="5"/>
  <c r="K122" i="5"/>
  <c r="K123" i="5"/>
  <c r="K124" i="5"/>
  <c r="K125" i="5"/>
  <c r="K126" i="5"/>
  <c r="K127" i="5"/>
  <c r="K128" i="5"/>
  <c r="K129" i="5"/>
  <c r="K132" i="5"/>
  <c r="K134" i="5"/>
  <c r="K135" i="5"/>
  <c r="K136" i="5"/>
  <c r="K137" i="5"/>
  <c r="K138" i="5"/>
  <c r="K139" i="5"/>
  <c r="K140" i="5"/>
  <c r="K143" i="5"/>
  <c r="K144" i="5"/>
  <c r="K145" i="5"/>
  <c r="K146" i="5"/>
  <c r="K147" i="5"/>
  <c r="K148" i="5"/>
  <c r="K149" i="5"/>
  <c r="K151" i="5"/>
  <c r="K152" i="5"/>
  <c r="K153" i="5"/>
  <c r="K154" i="5"/>
  <c r="K155" i="5"/>
  <c r="K158" i="5"/>
  <c r="K160" i="5"/>
  <c r="K161" i="5"/>
  <c r="K162" i="5"/>
  <c r="K163" i="5"/>
  <c r="K164" i="5"/>
  <c r="K165" i="5"/>
  <c r="K166" i="5"/>
  <c r="K167" i="5"/>
  <c r="K170" i="5"/>
  <c r="K171" i="5"/>
  <c r="K172" i="5"/>
  <c r="K173" i="5"/>
  <c r="K174" i="5"/>
  <c r="K177" i="5"/>
  <c r="K178" i="5"/>
  <c r="K179" i="5"/>
  <c r="K180" i="5"/>
  <c r="K181" i="5"/>
  <c r="K182" i="5"/>
  <c r="K183" i="5"/>
  <c r="K184" i="5"/>
  <c r="K185" i="5"/>
  <c r="K186" i="5"/>
  <c r="K190" i="5"/>
  <c r="K191" i="5"/>
  <c r="K193" i="5"/>
  <c r="K194" i="5"/>
  <c r="K195" i="5"/>
  <c r="K196" i="5"/>
  <c r="K197" i="5"/>
  <c r="K199" i="5"/>
  <c r="K200" i="5"/>
  <c r="K202" i="5"/>
  <c r="K203" i="5"/>
  <c r="K204" i="5"/>
  <c r="K205" i="5"/>
  <c r="K206" i="5"/>
  <c r="K207" i="5"/>
  <c r="K209" i="5"/>
  <c r="K210" i="5"/>
  <c r="K211" i="5"/>
  <c r="K214" i="5"/>
  <c r="K215" i="5"/>
  <c r="K216" i="5"/>
  <c r="K217" i="5"/>
  <c r="K219" i="5"/>
  <c r="K220" i="5"/>
  <c r="K222" i="5"/>
  <c r="K223" i="5"/>
  <c r="K224" i="5"/>
  <c r="K225" i="5"/>
  <c r="K226" i="5"/>
  <c r="K227" i="5"/>
  <c r="K228" i="5"/>
  <c r="K229" i="5"/>
  <c r="K230" i="5"/>
  <c r="K13" i="5"/>
  <c r="H13" i="5"/>
  <c r="G13" i="5"/>
  <c r="E212" i="5"/>
  <c r="E187" i="5"/>
  <c r="E175" i="5"/>
  <c r="E168" i="5"/>
  <c r="E156" i="5"/>
  <c r="E141" i="5"/>
  <c r="E130" i="5"/>
  <c r="E117" i="5"/>
  <c r="E103" i="5"/>
  <c r="E72" i="5"/>
  <c r="E67" i="5"/>
  <c r="D212" i="5"/>
  <c r="D187" i="5"/>
  <c r="D175" i="5"/>
  <c r="D168" i="5"/>
  <c r="D156" i="5"/>
  <c r="D141" i="5"/>
  <c r="D130" i="5"/>
  <c r="D117" i="5"/>
  <c r="D103" i="5"/>
  <c r="D72" i="5"/>
  <c r="D67" i="5"/>
  <c r="F117" i="5" l="1"/>
  <c r="F103" i="5"/>
  <c r="F67" i="5"/>
  <c r="L21" i="4" l="1"/>
  <c r="M21" i="4"/>
  <c r="L231" i="5" l="1"/>
  <c r="M231" i="5"/>
  <c r="L212" i="5"/>
  <c r="M212" i="5"/>
  <c r="L187" i="5"/>
  <c r="M187" i="5"/>
  <c r="L175" i="5"/>
  <c r="M175" i="5"/>
  <c r="L168" i="5"/>
  <c r="M168" i="5"/>
  <c r="L156" i="5"/>
  <c r="M156" i="5"/>
  <c r="L141" i="5"/>
  <c r="M141" i="5"/>
  <c r="L130" i="5"/>
  <c r="M130" i="5"/>
  <c r="L117" i="5"/>
  <c r="M117" i="5"/>
  <c r="L72" i="5"/>
  <c r="M72" i="5"/>
  <c r="L67" i="5"/>
  <c r="M67" i="5"/>
  <c r="L62" i="5"/>
  <c r="M62" i="5"/>
  <c r="L43" i="5"/>
  <c r="M43" i="5"/>
  <c r="L30" i="5"/>
  <c r="M30" i="5"/>
  <c r="L25" i="5"/>
  <c r="M25" i="5"/>
  <c r="L16" i="5"/>
  <c r="L232" i="5" s="1"/>
  <c r="M16" i="5"/>
  <c r="M232" i="5" l="1"/>
  <c r="L122" i="4"/>
  <c r="M122" i="4"/>
  <c r="L103" i="4"/>
  <c r="M103" i="4"/>
  <c r="L91" i="4"/>
  <c r="M91" i="4"/>
  <c r="L76" i="4"/>
  <c r="M76" i="4"/>
  <c r="L31" i="4"/>
  <c r="M31" i="4"/>
  <c r="L26" i="4"/>
  <c r="M26" i="4"/>
  <c r="L16" i="4"/>
  <c r="M16" i="4"/>
  <c r="F212" i="5"/>
  <c r="F187" i="5"/>
  <c r="F175" i="5"/>
  <c r="F168" i="5"/>
  <c r="F156" i="5"/>
  <c r="F141" i="5"/>
  <c r="F130" i="5"/>
  <c r="F72" i="5"/>
  <c r="F91" i="4"/>
  <c r="F76" i="4"/>
  <c r="F103" i="4"/>
  <c r="K13" i="4"/>
  <c r="L123" i="4" l="1"/>
  <c r="M123" i="4"/>
  <c r="G80" i="4"/>
  <c r="H80" i="4"/>
  <c r="I80" i="4"/>
  <c r="I114" i="5" l="1"/>
  <c r="I115" i="5"/>
  <c r="I116" i="5"/>
  <c r="G113" i="5"/>
  <c r="H113" i="5"/>
  <c r="I113" i="5"/>
  <c r="I72" i="4" l="1"/>
  <c r="H72" i="4"/>
  <c r="G72" i="4"/>
  <c r="I95" i="4" l="1"/>
  <c r="H95" i="4"/>
  <c r="H96" i="4"/>
  <c r="G95" i="4"/>
  <c r="H56" i="4"/>
  <c r="G56" i="4"/>
  <c r="I56" i="4"/>
  <c r="H55" i="4"/>
  <c r="H54" i="4"/>
  <c r="G55" i="4"/>
  <c r="G54" i="4"/>
  <c r="I55" i="4"/>
  <c r="I54" i="4"/>
  <c r="I14" i="4"/>
  <c r="I15" i="4"/>
  <c r="I18" i="4"/>
  <c r="I19" i="4"/>
  <c r="I20" i="4"/>
  <c r="I23" i="4"/>
  <c r="I24" i="4"/>
  <c r="I25" i="4"/>
  <c r="I28" i="4"/>
  <c r="I29" i="4"/>
  <c r="I30" i="4"/>
  <c r="I34" i="4"/>
  <c r="I36" i="4"/>
  <c r="I38" i="4"/>
  <c r="I40" i="4"/>
  <c r="I41" i="4"/>
  <c r="I42" i="4"/>
  <c r="I43" i="4"/>
  <c r="I44" i="4"/>
  <c r="I45" i="4"/>
  <c r="I46" i="4"/>
  <c r="I47" i="4"/>
  <c r="I48" i="4"/>
  <c r="I50" i="4"/>
  <c r="I51" i="4"/>
  <c r="I52" i="4"/>
  <c r="I57" i="4"/>
  <c r="I58" i="4"/>
  <c r="I60" i="4"/>
  <c r="I61" i="4"/>
  <c r="I64" i="4"/>
  <c r="I65" i="4"/>
  <c r="I66" i="4"/>
  <c r="I67" i="4"/>
  <c r="I68" i="4"/>
  <c r="I69" i="4"/>
  <c r="I70" i="4"/>
  <c r="I71" i="4"/>
  <c r="I73" i="4"/>
  <c r="I74" i="4"/>
  <c r="I75" i="4"/>
  <c r="I78" i="4"/>
  <c r="I79" i="4"/>
  <c r="I81" i="4"/>
  <c r="I82" i="4"/>
  <c r="I83" i="4"/>
  <c r="I84" i="4"/>
  <c r="I86" i="4"/>
  <c r="I87" i="4"/>
  <c r="I88" i="4"/>
  <c r="I89" i="4"/>
  <c r="I90" i="4"/>
  <c r="I93" i="4"/>
  <c r="I96" i="4"/>
  <c r="I97" i="4"/>
  <c r="I98" i="4"/>
  <c r="I99" i="4"/>
  <c r="I100" i="4"/>
  <c r="I101" i="4"/>
  <c r="I102" i="4"/>
  <c r="I105" i="4"/>
  <c r="I106" i="4"/>
  <c r="I107" i="4"/>
  <c r="I108" i="4"/>
  <c r="I110" i="4"/>
  <c r="I111" i="4"/>
  <c r="I113" i="4"/>
  <c r="I114" i="4"/>
  <c r="I115" i="4"/>
  <c r="I116" i="4"/>
  <c r="I117" i="4"/>
  <c r="I118" i="4"/>
  <c r="I119" i="4"/>
  <c r="I120" i="4"/>
  <c r="I121" i="4"/>
  <c r="H14" i="4"/>
  <c r="H15" i="4"/>
  <c r="H18" i="4"/>
  <c r="H19" i="4"/>
  <c r="H20" i="4"/>
  <c r="H23" i="4"/>
  <c r="H24" i="4"/>
  <c r="H25" i="4"/>
  <c r="H28" i="4"/>
  <c r="H29" i="4"/>
  <c r="H30" i="4"/>
  <c r="H34" i="4"/>
  <c r="H36" i="4"/>
  <c r="H38" i="4"/>
  <c r="H40" i="4"/>
  <c r="H41" i="4"/>
  <c r="H42" i="4"/>
  <c r="H43" i="4"/>
  <c r="H44" i="4"/>
  <c r="H45" i="4"/>
  <c r="H46" i="4"/>
  <c r="H47" i="4"/>
  <c r="H48" i="4"/>
  <c r="H50" i="4"/>
  <c r="H51" i="4"/>
  <c r="H52" i="4"/>
  <c r="H57" i="4"/>
  <c r="H58" i="4"/>
  <c r="H60" i="4"/>
  <c r="H61" i="4"/>
  <c r="H64" i="4"/>
  <c r="H65" i="4"/>
  <c r="H66" i="4"/>
  <c r="H67" i="4"/>
  <c r="H68" i="4"/>
  <c r="H69" i="4"/>
  <c r="H70" i="4"/>
  <c r="H71" i="4"/>
  <c r="H73" i="4"/>
  <c r="H74" i="4"/>
  <c r="H75" i="4"/>
  <c r="H78" i="4"/>
  <c r="H79" i="4"/>
  <c r="H81" i="4"/>
  <c r="H82" i="4"/>
  <c r="H83" i="4"/>
  <c r="H84" i="4"/>
  <c r="H86" i="4"/>
  <c r="H87" i="4"/>
  <c r="H88" i="4"/>
  <c r="H89" i="4"/>
  <c r="H90" i="4"/>
  <c r="H93" i="4"/>
  <c r="H97" i="4"/>
  <c r="H98" i="4"/>
  <c r="H99" i="4"/>
  <c r="H100" i="4"/>
  <c r="H101" i="4"/>
  <c r="H102" i="4"/>
  <c r="H105" i="4"/>
  <c r="H106" i="4"/>
  <c r="H107" i="4"/>
  <c r="H108" i="4"/>
  <c r="H110" i="4"/>
  <c r="H111" i="4"/>
  <c r="H113" i="4"/>
  <c r="H114" i="4"/>
  <c r="H115" i="4"/>
  <c r="H116" i="4"/>
  <c r="H117" i="4"/>
  <c r="H118" i="4"/>
  <c r="H119" i="4"/>
  <c r="H120" i="4"/>
  <c r="H121" i="4"/>
  <c r="G14" i="4"/>
  <c r="G15" i="4"/>
  <c r="G18" i="4"/>
  <c r="G19" i="4"/>
  <c r="G20" i="4"/>
  <c r="G23" i="4"/>
  <c r="G24" i="4"/>
  <c r="G25" i="4"/>
  <c r="G28" i="4"/>
  <c r="G29" i="4"/>
  <c r="G30" i="4"/>
  <c r="G34" i="4"/>
  <c r="G36" i="4"/>
  <c r="G38" i="4"/>
  <c r="G40" i="4"/>
  <c r="G41" i="4"/>
  <c r="G42" i="4"/>
  <c r="G43" i="4"/>
  <c r="G44" i="4"/>
  <c r="G45" i="4"/>
  <c r="G46" i="4"/>
  <c r="G47" i="4"/>
  <c r="G48" i="4"/>
  <c r="G50" i="4"/>
  <c r="G51" i="4"/>
  <c r="G52" i="4"/>
  <c r="G57" i="4"/>
  <c r="G58" i="4"/>
  <c r="G60" i="4"/>
  <c r="G61" i="4"/>
  <c r="G64" i="4"/>
  <c r="G65" i="4"/>
  <c r="G66" i="4"/>
  <c r="G67" i="4"/>
  <c r="G68" i="4"/>
  <c r="G69" i="4"/>
  <c r="G70" i="4"/>
  <c r="G71" i="4"/>
  <c r="G73" i="4"/>
  <c r="G74" i="4"/>
  <c r="G75" i="4"/>
  <c r="G78" i="4"/>
  <c r="G79" i="4"/>
  <c r="G81" i="4"/>
  <c r="G82" i="4"/>
  <c r="G83" i="4"/>
  <c r="G84" i="4"/>
  <c r="G86" i="4"/>
  <c r="G87" i="4"/>
  <c r="G88" i="4"/>
  <c r="G89" i="4"/>
  <c r="G90" i="4"/>
  <c r="G93" i="4"/>
  <c r="G96" i="4"/>
  <c r="G97" i="4"/>
  <c r="G98" i="4"/>
  <c r="G99" i="4"/>
  <c r="G100" i="4"/>
  <c r="G101" i="4"/>
  <c r="G102" i="4"/>
  <c r="G105" i="4"/>
  <c r="G106" i="4"/>
  <c r="G107" i="4"/>
  <c r="G108" i="4"/>
  <c r="G110" i="4"/>
  <c r="G111" i="4"/>
  <c r="G113" i="4"/>
  <c r="G114" i="4"/>
  <c r="G115" i="4"/>
  <c r="G116" i="4"/>
  <c r="G117" i="4"/>
  <c r="G118" i="4"/>
  <c r="G119" i="4"/>
  <c r="G120" i="4"/>
  <c r="G121" i="4"/>
  <c r="I13" i="4"/>
  <c r="H13" i="4"/>
  <c r="G13" i="4"/>
  <c r="H160" i="5"/>
  <c r="G160" i="5"/>
  <c r="I160" i="5"/>
  <c r="I14" i="5"/>
  <c r="I15" i="5"/>
  <c r="I19" i="5"/>
  <c r="I20" i="5"/>
  <c r="I21" i="5"/>
  <c r="I22" i="5"/>
  <c r="I23" i="5"/>
  <c r="I24" i="5"/>
  <c r="I27" i="5"/>
  <c r="I28" i="5"/>
  <c r="I29" i="5"/>
  <c r="I32" i="5"/>
  <c r="I34" i="5"/>
  <c r="I35" i="5"/>
  <c r="I36" i="5"/>
  <c r="I37" i="5"/>
  <c r="I38" i="5"/>
  <c r="I39" i="5"/>
  <c r="I40" i="5"/>
  <c r="I41" i="5"/>
  <c r="I42" i="5"/>
  <c r="I45" i="5"/>
  <c r="I46" i="5"/>
  <c r="I47" i="5"/>
  <c r="I48" i="5"/>
  <c r="I49" i="5"/>
  <c r="I50" i="5"/>
  <c r="I51" i="5"/>
  <c r="I52" i="5"/>
  <c r="I53" i="5"/>
  <c r="I55" i="5"/>
  <c r="I56" i="5"/>
  <c r="I57" i="5"/>
  <c r="I58" i="5"/>
  <c r="I59" i="5"/>
  <c r="I60" i="5"/>
  <c r="I61" i="5"/>
  <c r="I64" i="5"/>
  <c r="I65" i="5"/>
  <c r="I66" i="5"/>
  <c r="I69" i="5"/>
  <c r="I70" i="5"/>
  <c r="I71" i="5"/>
  <c r="I75" i="5"/>
  <c r="I77" i="5"/>
  <c r="I79" i="5"/>
  <c r="I81" i="5"/>
  <c r="I82" i="5"/>
  <c r="I83" i="5"/>
  <c r="I84" i="5"/>
  <c r="I85" i="5"/>
  <c r="I86" i="5"/>
  <c r="I87" i="5"/>
  <c r="I88" i="5"/>
  <c r="I89" i="5"/>
  <c r="I91" i="5"/>
  <c r="I92" i="5"/>
  <c r="I93" i="5"/>
  <c r="I95" i="5"/>
  <c r="I96" i="5"/>
  <c r="I97" i="5"/>
  <c r="I98" i="5"/>
  <c r="I99" i="5"/>
  <c r="I101" i="5"/>
  <c r="I102" i="5"/>
  <c r="I105" i="5"/>
  <c r="I106" i="5"/>
  <c r="I107" i="5"/>
  <c r="I108" i="5"/>
  <c r="I109" i="5"/>
  <c r="I110" i="5"/>
  <c r="I111" i="5"/>
  <c r="I112" i="5"/>
  <c r="I119" i="5"/>
  <c r="I121" i="5"/>
  <c r="I122" i="5"/>
  <c r="I123" i="5"/>
  <c r="I124" i="5"/>
  <c r="I125" i="5"/>
  <c r="I126" i="5"/>
  <c r="I127" i="5"/>
  <c r="I128" i="5"/>
  <c r="I129" i="5"/>
  <c r="I132" i="5"/>
  <c r="I134" i="5"/>
  <c r="I135" i="5"/>
  <c r="I136" i="5"/>
  <c r="I137" i="5"/>
  <c r="I138" i="5"/>
  <c r="I139" i="5"/>
  <c r="I140" i="5"/>
  <c r="I143" i="5"/>
  <c r="I144" i="5"/>
  <c r="I145" i="5"/>
  <c r="I146" i="5"/>
  <c r="I147" i="5"/>
  <c r="I148" i="5"/>
  <c r="I149" i="5"/>
  <c r="I151" i="5"/>
  <c r="I152" i="5"/>
  <c r="I153" i="5"/>
  <c r="I154" i="5"/>
  <c r="I155" i="5"/>
  <c r="I158" i="5"/>
  <c r="I161" i="5"/>
  <c r="I162" i="5"/>
  <c r="I163" i="5"/>
  <c r="I164" i="5"/>
  <c r="I165" i="5"/>
  <c r="I166" i="5"/>
  <c r="I167" i="5"/>
  <c r="I170" i="5"/>
  <c r="I171" i="5"/>
  <c r="I172" i="5"/>
  <c r="I173" i="5"/>
  <c r="I174" i="5"/>
  <c r="I177" i="5"/>
  <c r="I178" i="5"/>
  <c r="I179" i="5"/>
  <c r="I180" i="5"/>
  <c r="I181" i="5"/>
  <c r="I182" i="5"/>
  <c r="I183" i="5"/>
  <c r="I184" i="5"/>
  <c r="I185" i="5"/>
  <c r="I186" i="5"/>
  <c r="I190" i="5"/>
  <c r="I191" i="5"/>
  <c r="I193" i="5"/>
  <c r="I194" i="5"/>
  <c r="I195" i="5"/>
  <c r="I196" i="5"/>
  <c r="I197" i="5"/>
  <c r="I199" i="5"/>
  <c r="I200" i="5"/>
  <c r="I202" i="5"/>
  <c r="I203" i="5"/>
  <c r="I204" i="5"/>
  <c r="I205" i="5"/>
  <c r="I206" i="5"/>
  <c r="I207" i="5"/>
  <c r="I209" i="5"/>
  <c r="I210" i="5"/>
  <c r="I211" i="5"/>
  <c r="I214" i="5"/>
  <c r="I215" i="5"/>
  <c r="I216" i="5"/>
  <c r="I217" i="5"/>
  <c r="I219" i="5"/>
  <c r="I220" i="5"/>
  <c r="I222" i="5"/>
  <c r="I223" i="5"/>
  <c r="I224" i="5"/>
  <c r="I225" i="5"/>
  <c r="I226" i="5"/>
  <c r="I227" i="5"/>
  <c r="I228" i="5"/>
  <c r="I229" i="5"/>
  <c r="I230" i="5"/>
  <c r="H14" i="5"/>
  <c r="H15" i="5"/>
  <c r="H19" i="5"/>
  <c r="H20" i="5"/>
  <c r="H21" i="5"/>
  <c r="H22" i="5"/>
  <c r="H23" i="5"/>
  <c r="H24" i="5"/>
  <c r="H27" i="5"/>
  <c r="H28" i="5"/>
  <c r="H29" i="5"/>
  <c r="H32" i="5"/>
  <c r="H34" i="5"/>
  <c r="H35" i="5"/>
  <c r="H36" i="5"/>
  <c r="H37" i="5"/>
  <c r="H38" i="5"/>
  <c r="H39" i="5"/>
  <c r="H40" i="5"/>
  <c r="H41" i="5"/>
  <c r="H42" i="5"/>
  <c r="H45" i="5"/>
  <c r="H46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1" i="5"/>
  <c r="H64" i="5"/>
  <c r="H65" i="5"/>
  <c r="H66" i="5"/>
  <c r="H69" i="5"/>
  <c r="H70" i="5"/>
  <c r="H71" i="5"/>
  <c r="H75" i="5"/>
  <c r="H77" i="5"/>
  <c r="H79" i="5"/>
  <c r="H81" i="5"/>
  <c r="H82" i="5"/>
  <c r="H83" i="5"/>
  <c r="H84" i="5"/>
  <c r="H85" i="5"/>
  <c r="H86" i="5"/>
  <c r="H87" i="5"/>
  <c r="H88" i="5"/>
  <c r="H89" i="5"/>
  <c r="H91" i="5"/>
  <c r="H92" i="5"/>
  <c r="H93" i="5"/>
  <c r="H95" i="5"/>
  <c r="H96" i="5"/>
  <c r="H97" i="5"/>
  <c r="H98" i="5"/>
  <c r="H99" i="5"/>
  <c r="H101" i="5"/>
  <c r="H102" i="5"/>
  <c r="H105" i="5"/>
  <c r="H106" i="5"/>
  <c r="H107" i="5"/>
  <c r="H108" i="5"/>
  <c r="H109" i="5"/>
  <c r="H110" i="5"/>
  <c r="H111" i="5"/>
  <c r="H112" i="5"/>
  <c r="H114" i="5"/>
  <c r="H115" i="5"/>
  <c r="H116" i="5"/>
  <c r="H119" i="5"/>
  <c r="H121" i="5"/>
  <c r="H122" i="5"/>
  <c r="H123" i="5"/>
  <c r="H124" i="5"/>
  <c r="H125" i="5"/>
  <c r="H126" i="5"/>
  <c r="H127" i="5"/>
  <c r="H128" i="5"/>
  <c r="H129" i="5"/>
  <c r="H132" i="5"/>
  <c r="H134" i="5"/>
  <c r="H135" i="5"/>
  <c r="H136" i="5"/>
  <c r="H137" i="5"/>
  <c r="H138" i="5"/>
  <c r="H139" i="5"/>
  <c r="H140" i="5"/>
  <c r="H143" i="5"/>
  <c r="H144" i="5"/>
  <c r="H145" i="5"/>
  <c r="H146" i="5"/>
  <c r="H147" i="5"/>
  <c r="H148" i="5"/>
  <c r="H149" i="5"/>
  <c r="H151" i="5"/>
  <c r="H152" i="5"/>
  <c r="H153" i="5"/>
  <c r="H154" i="5"/>
  <c r="H155" i="5"/>
  <c r="H158" i="5"/>
  <c r="H161" i="5"/>
  <c r="H162" i="5"/>
  <c r="H163" i="5"/>
  <c r="H164" i="5"/>
  <c r="H165" i="5"/>
  <c r="H166" i="5"/>
  <c r="H167" i="5"/>
  <c r="H170" i="5"/>
  <c r="H171" i="5"/>
  <c r="H172" i="5"/>
  <c r="H173" i="5"/>
  <c r="H174" i="5"/>
  <c r="H177" i="5"/>
  <c r="H178" i="5"/>
  <c r="H179" i="5"/>
  <c r="H180" i="5"/>
  <c r="H181" i="5"/>
  <c r="H182" i="5"/>
  <c r="H183" i="5"/>
  <c r="H184" i="5"/>
  <c r="H185" i="5"/>
  <c r="H186" i="5"/>
  <c r="H190" i="5"/>
  <c r="H191" i="5"/>
  <c r="H193" i="5"/>
  <c r="H194" i="5"/>
  <c r="H195" i="5"/>
  <c r="H196" i="5"/>
  <c r="H197" i="5"/>
  <c r="H199" i="5"/>
  <c r="H200" i="5"/>
  <c r="H202" i="5"/>
  <c r="H203" i="5"/>
  <c r="H204" i="5"/>
  <c r="H205" i="5"/>
  <c r="H206" i="5"/>
  <c r="H207" i="5"/>
  <c r="H209" i="5"/>
  <c r="H210" i="5"/>
  <c r="H211" i="5"/>
  <c r="H214" i="5"/>
  <c r="H215" i="5"/>
  <c r="H216" i="5"/>
  <c r="H217" i="5"/>
  <c r="H219" i="5"/>
  <c r="H220" i="5"/>
  <c r="H222" i="5"/>
  <c r="H223" i="5"/>
  <c r="H224" i="5"/>
  <c r="H225" i="5"/>
  <c r="H226" i="5"/>
  <c r="H227" i="5"/>
  <c r="H228" i="5"/>
  <c r="H229" i="5"/>
  <c r="H230" i="5"/>
  <c r="G14" i="5"/>
  <c r="G15" i="5"/>
  <c r="G19" i="5"/>
  <c r="G20" i="5"/>
  <c r="G21" i="5"/>
  <c r="G22" i="5"/>
  <c r="G23" i="5"/>
  <c r="G24" i="5"/>
  <c r="G27" i="5"/>
  <c r="G28" i="5"/>
  <c r="G29" i="5"/>
  <c r="G32" i="5"/>
  <c r="G34" i="5"/>
  <c r="G35" i="5"/>
  <c r="G36" i="5"/>
  <c r="G37" i="5"/>
  <c r="G38" i="5"/>
  <c r="G39" i="5"/>
  <c r="G40" i="5"/>
  <c r="G41" i="5"/>
  <c r="G42" i="5"/>
  <c r="G45" i="5"/>
  <c r="G46" i="5"/>
  <c r="G47" i="5"/>
  <c r="G48" i="5"/>
  <c r="G49" i="5"/>
  <c r="G50" i="5"/>
  <c r="G51" i="5"/>
  <c r="G52" i="5"/>
  <c r="G53" i="5"/>
  <c r="G55" i="5"/>
  <c r="G56" i="5"/>
  <c r="G57" i="5"/>
  <c r="G58" i="5"/>
  <c r="G59" i="5"/>
  <c r="G60" i="5"/>
  <c r="G61" i="5"/>
  <c r="G64" i="5"/>
  <c r="G65" i="5"/>
  <c r="G66" i="5"/>
  <c r="G69" i="5"/>
  <c r="G70" i="5"/>
  <c r="G71" i="5"/>
  <c r="G75" i="5"/>
  <c r="G77" i="5"/>
  <c r="G79" i="5"/>
  <c r="G81" i="5"/>
  <c r="G82" i="5"/>
  <c r="G83" i="5"/>
  <c r="G84" i="5"/>
  <c r="G85" i="5"/>
  <c r="G86" i="5"/>
  <c r="G87" i="5"/>
  <c r="G88" i="5"/>
  <c r="G89" i="5"/>
  <c r="G91" i="5"/>
  <c r="G92" i="5"/>
  <c r="G93" i="5"/>
  <c r="G95" i="5"/>
  <c r="G96" i="5"/>
  <c r="G97" i="5"/>
  <c r="G98" i="5"/>
  <c r="G99" i="5"/>
  <c r="G101" i="5"/>
  <c r="G102" i="5"/>
  <c r="G105" i="5"/>
  <c r="G106" i="5"/>
  <c r="G107" i="5"/>
  <c r="G108" i="5"/>
  <c r="G109" i="5"/>
  <c r="G110" i="5"/>
  <c r="G111" i="5"/>
  <c r="G112" i="5"/>
  <c r="G114" i="5"/>
  <c r="G115" i="5"/>
  <c r="G116" i="5"/>
  <c r="G119" i="5"/>
  <c r="G121" i="5"/>
  <c r="G122" i="5"/>
  <c r="G123" i="5"/>
  <c r="G124" i="5"/>
  <c r="G125" i="5"/>
  <c r="G126" i="5"/>
  <c r="G127" i="5"/>
  <c r="G128" i="5"/>
  <c r="G129" i="5"/>
  <c r="G132" i="5"/>
  <c r="G134" i="5"/>
  <c r="G135" i="5"/>
  <c r="G136" i="5"/>
  <c r="G137" i="5"/>
  <c r="G138" i="5"/>
  <c r="G139" i="5"/>
  <c r="G140" i="5"/>
  <c r="G143" i="5"/>
  <c r="G144" i="5"/>
  <c r="G145" i="5"/>
  <c r="G146" i="5"/>
  <c r="G147" i="5"/>
  <c r="G148" i="5"/>
  <c r="G149" i="5"/>
  <c r="G151" i="5"/>
  <c r="G152" i="5"/>
  <c r="G153" i="5"/>
  <c r="G154" i="5"/>
  <c r="G155" i="5"/>
  <c r="G158" i="5"/>
  <c r="G161" i="5"/>
  <c r="G162" i="5"/>
  <c r="G163" i="5"/>
  <c r="G164" i="5"/>
  <c r="G165" i="5"/>
  <c r="G166" i="5"/>
  <c r="G167" i="5"/>
  <c r="G170" i="5"/>
  <c r="G171" i="5"/>
  <c r="G172" i="5"/>
  <c r="G173" i="5"/>
  <c r="G174" i="5"/>
  <c r="G177" i="5"/>
  <c r="G178" i="5"/>
  <c r="G179" i="5"/>
  <c r="G180" i="5"/>
  <c r="G181" i="5"/>
  <c r="G182" i="5"/>
  <c r="G183" i="5"/>
  <c r="G184" i="5"/>
  <c r="G185" i="5"/>
  <c r="G186" i="5"/>
  <c r="G190" i="5"/>
  <c r="G191" i="5"/>
  <c r="G193" i="5"/>
  <c r="G194" i="5"/>
  <c r="G195" i="5"/>
  <c r="G196" i="5"/>
  <c r="G197" i="5"/>
  <c r="G199" i="5"/>
  <c r="G200" i="5"/>
  <c r="G202" i="5"/>
  <c r="G203" i="5"/>
  <c r="G204" i="5"/>
  <c r="G205" i="5"/>
  <c r="G206" i="5"/>
  <c r="G207" i="5"/>
  <c r="G209" i="5"/>
  <c r="G210" i="5"/>
  <c r="G211" i="5"/>
  <c r="G214" i="5"/>
  <c r="G215" i="5"/>
  <c r="G216" i="5"/>
  <c r="G217" i="5"/>
  <c r="G219" i="5"/>
  <c r="G220" i="5"/>
  <c r="G222" i="5"/>
  <c r="G223" i="5"/>
  <c r="G224" i="5"/>
  <c r="G225" i="5"/>
  <c r="G226" i="5"/>
  <c r="G227" i="5"/>
  <c r="G228" i="5"/>
  <c r="G229" i="5"/>
  <c r="G230" i="5"/>
  <c r="I13" i="5"/>
  <c r="C103" i="4" l="1"/>
  <c r="C168" i="5"/>
  <c r="G103" i="4" l="1"/>
  <c r="I103" i="4"/>
  <c r="H103" i="4"/>
  <c r="I168" i="5"/>
  <c r="H168" i="5"/>
  <c r="G168" i="5"/>
  <c r="C103" i="5"/>
  <c r="I231" i="5" l="1"/>
  <c r="H231" i="5"/>
  <c r="G231" i="5"/>
  <c r="I103" i="5"/>
  <c r="G103" i="5"/>
  <c r="H103" i="5"/>
  <c r="C117" i="5"/>
  <c r="G117" i="5" l="1"/>
  <c r="I117" i="5"/>
  <c r="H117" i="5"/>
  <c r="C76" i="4"/>
  <c r="C141" i="5"/>
  <c r="C212" i="5"/>
  <c r="I212" i="5" l="1"/>
  <c r="G212" i="5"/>
  <c r="H212" i="5"/>
  <c r="I43" i="5"/>
  <c r="H43" i="5"/>
  <c r="G43" i="5"/>
  <c r="G141" i="5"/>
  <c r="I141" i="5"/>
  <c r="H141" i="5"/>
  <c r="G76" i="4"/>
  <c r="I76" i="4"/>
  <c r="H76" i="4"/>
  <c r="I122" i="4"/>
  <c r="H122" i="4"/>
  <c r="G122" i="4"/>
  <c r="I21" i="4"/>
  <c r="H21" i="4"/>
  <c r="G21" i="4"/>
  <c r="I62" i="4"/>
  <c r="H62" i="4"/>
  <c r="G62" i="4"/>
  <c r="C187" i="5"/>
  <c r="C175" i="5"/>
  <c r="C156" i="5"/>
  <c r="C130" i="5"/>
  <c r="H30" i="5" l="1"/>
  <c r="I30" i="5"/>
  <c r="G30" i="5"/>
  <c r="I175" i="5"/>
  <c r="H175" i="5"/>
  <c r="G175" i="5"/>
  <c r="H62" i="5"/>
  <c r="I62" i="5"/>
  <c r="G62" i="5"/>
  <c r="G25" i="5"/>
  <c r="H25" i="5"/>
  <c r="I25" i="5"/>
  <c r="I156" i="5"/>
  <c r="H156" i="5"/>
  <c r="G156" i="5"/>
  <c r="G187" i="5"/>
  <c r="I187" i="5"/>
  <c r="H187" i="5"/>
  <c r="I130" i="5"/>
  <c r="G130" i="5"/>
  <c r="H130" i="5"/>
  <c r="C67" i="5"/>
  <c r="G67" i="5" l="1"/>
  <c r="I67" i="5"/>
  <c r="H67" i="5"/>
  <c r="G26" i="4" l="1"/>
  <c r="I26" i="4"/>
  <c r="H26" i="4"/>
  <c r="C72" i="5"/>
  <c r="C91" i="4"/>
  <c r="I16" i="5" l="1"/>
  <c r="G16" i="5"/>
  <c r="H16" i="5"/>
  <c r="H72" i="5"/>
  <c r="G72" i="5"/>
  <c r="I72" i="5"/>
  <c r="G31" i="4"/>
  <c r="I31" i="4"/>
  <c r="H31" i="4"/>
  <c r="G91" i="4"/>
  <c r="I91" i="4"/>
  <c r="H91" i="4"/>
  <c r="H16" i="4"/>
  <c r="I16" i="4"/>
  <c r="G16" i="4"/>
  <c r="I232" i="5"/>
  <c r="I123" i="4" l="1"/>
  <c r="H123" i="4"/>
  <c r="G123" i="4"/>
  <c r="H232" i="5"/>
  <c r="G232" i="5"/>
</calcChain>
</file>

<file path=xl/sharedStrings.xml><?xml version="1.0" encoding="utf-8"?>
<sst xmlns="http://schemas.openxmlformats.org/spreadsheetml/2006/main" count="381" uniqueCount="234">
  <si>
    <t>Амурский муниципальный район</t>
  </si>
  <si>
    <t>ОО Амурское РОО и Р (2045)</t>
  </si>
  <si>
    <t>Хабаровское ГОО и Р (2044)</t>
  </si>
  <si>
    <t xml:space="preserve">Итого по Амурскому муниципальному району </t>
  </si>
  <si>
    <t>Аяно-Майский муниципальный район</t>
  </si>
  <si>
    <t>МОООО и Р "Кречет" (1978)</t>
  </si>
  <si>
    <t>ООО РОПО "Маймакан" (1957)</t>
  </si>
  <si>
    <t>Итого по Аяно-Майскому муниципальному району</t>
  </si>
  <si>
    <t>Бикинский муниципальный район</t>
  </si>
  <si>
    <t>ОО Бикинское РОО и Р (2036)</t>
  </si>
  <si>
    <t>Итого по Бикинскому муниципальному району</t>
  </si>
  <si>
    <t>Ванинский муниципальный район</t>
  </si>
  <si>
    <t>ЗАО СПХ (0000003)</t>
  </si>
  <si>
    <t>ООО "Власов" (1972)</t>
  </si>
  <si>
    <t>ОКМНС НКХ (2074)</t>
  </si>
  <si>
    <t>ХРО ВОО ОСОО (2025)</t>
  </si>
  <si>
    <t>ОО Ванинское РСОО и Р (2026)</t>
  </si>
  <si>
    <t>Кооператив "Таежный" (0003803)</t>
  </si>
  <si>
    <t>Заказник "Мопау"</t>
  </si>
  <si>
    <t>Итого по Ванинскому муниципальному району</t>
  </si>
  <si>
    <t>Верхнебуреинский муниципальный район</t>
  </si>
  <si>
    <t>ОКМНС "Ургальский ОРС-1" (1933)</t>
  </si>
  <si>
    <t>ОО Верхнебуреинское РОО и Р (1911)</t>
  </si>
  <si>
    <t>ООО "Адникан" (1912)</t>
  </si>
  <si>
    <t>ООО "Аимка" (1916)</t>
  </si>
  <si>
    <t>ООО "Нижний Мельгин" (1931)</t>
  </si>
  <si>
    <t>ООО "Телемжан" (1984)</t>
  </si>
  <si>
    <t>ООО "Север" (1960)</t>
  </si>
  <si>
    <t>ООО "Туюн" (1956)</t>
  </si>
  <si>
    <t>ООО "Охотник" (1906)</t>
  </si>
  <si>
    <t>ООО "Брусничный" (1983)</t>
  </si>
  <si>
    <t>Итого по Верхнебуреинскому муниципальному району</t>
  </si>
  <si>
    <t>Вяземский муниципальный район</t>
  </si>
  <si>
    <t>ОО Вяземское РОО и Р (1905)</t>
  </si>
  <si>
    <t>ООО "Подхоренок" (1973)</t>
  </si>
  <si>
    <t>Итого по Вяземскому муниципальному району</t>
  </si>
  <si>
    <t>Комсомольский муниципальный район</t>
  </si>
  <si>
    <t>ООО "Промысловик" (1894)</t>
  </si>
  <si>
    <t>ООО "Курга" (1908)</t>
  </si>
  <si>
    <t>ООО Комсомольское РОО и Р (1895)</t>
  </si>
  <si>
    <t>Итого по Комсомольскому муниципальному району</t>
  </si>
  <si>
    <t>Муниципальный район имени Лазо</t>
  </si>
  <si>
    <t>ОО РОО и Р им. Лазо (2058)</t>
  </si>
  <si>
    <t>МППХ "Лазовское" (2062)</t>
  </si>
  <si>
    <t>МО ВОО ОСОО ДВО (2007)</t>
  </si>
  <si>
    <t>ООО "Хомино" (2012)</t>
  </si>
  <si>
    <t>ООО ЛОХ "Дурминское" (1964)</t>
  </si>
  <si>
    <t>ООО "Лесные продукты" (1954)</t>
  </si>
  <si>
    <t>Хабаровский КРПС (1988)</t>
  </si>
  <si>
    <t>ХКОО КО и Р "Ударный" (2070)</t>
  </si>
  <si>
    <t xml:space="preserve">ООО ОКМНС "Сукпай" (2077) </t>
  </si>
  <si>
    <t>Заказник "Чукенский"</t>
  </si>
  <si>
    <t>Заказник "Матайский"</t>
  </si>
  <si>
    <t>Итого по муниципальному району имени Лазо</t>
  </si>
  <si>
    <t>Нанайский муниципальный район</t>
  </si>
  <si>
    <t>ОО Хабаровское ГОО и Р (1976)</t>
  </si>
  <si>
    <t>МОООО и Р "Кречет" (1980)</t>
  </si>
  <si>
    <t>МОООО и Р "Кречет" (2022)</t>
  </si>
  <si>
    <t>ООО "Амтур" (1946)</t>
  </si>
  <si>
    <t>ООО "Таежное" (2067)</t>
  </si>
  <si>
    <t>ООО "Уджаки" (2072)</t>
  </si>
  <si>
    <t>Итого по Нанайскому муниципальному району</t>
  </si>
  <si>
    <t>Николаевский муниципальный район</t>
  </si>
  <si>
    <t>ОО Николаевское РОО и Р (1991)</t>
  </si>
  <si>
    <t>Хабаровский КРПС (1927)</t>
  </si>
  <si>
    <t>Итого по Николаевскому муниципальному району</t>
  </si>
  <si>
    <t>Охотский муниципальный район</t>
  </si>
  <si>
    <t>МОООО и Р "Кречет" (1981)</t>
  </si>
  <si>
    <t>Итого по Охотскому муниципальному району</t>
  </si>
  <si>
    <t>Муниципальнай район имени Полины Осипенко</t>
  </si>
  <si>
    <t>Хабаровский КРПС (1928)</t>
  </si>
  <si>
    <t>Хабаровский КРПС (2053)</t>
  </si>
  <si>
    <t>ООО "Максимов и С" (1898)</t>
  </si>
  <si>
    <t>ООО "Омал" (2017)</t>
  </si>
  <si>
    <t>ООО "Интеграл" (2030)</t>
  </si>
  <si>
    <t>ОО РОО и Р им. Полины Осипенко (1903)</t>
  </si>
  <si>
    <t>ООО ЭО "Охотник" (1904)</t>
  </si>
  <si>
    <t>РЭО КМНС "ЮКТЭ" (0003800)</t>
  </si>
  <si>
    <t>РЭО КМНС "ЮКТЭ" (0003801)</t>
  </si>
  <si>
    <t>РЭО КМНС "ЮКТЭ" (0003802)</t>
  </si>
  <si>
    <t>Итого по муниципальному району имени Полины Осипенко</t>
  </si>
  <si>
    <t>ЗАО СПХ (0000001)</t>
  </si>
  <si>
    <t>НО ООО "Ороч" (1958)</t>
  </si>
  <si>
    <t>ООО "Перекат-Тур" (2049)</t>
  </si>
  <si>
    <t>ООО "Тайга" (1974)</t>
  </si>
  <si>
    <t>ОО Советско-Гаванское РОО и Р (1971)</t>
  </si>
  <si>
    <t>ОО Советско-Гаванское РОО и Р (0003792)</t>
  </si>
  <si>
    <t>ОО Советско-Гаванское РОО и Р (2066)</t>
  </si>
  <si>
    <t>Итого по Советско-Гаванскому муниципальному району</t>
  </si>
  <si>
    <t>Тугуро-Чумиканский муниципальный район</t>
  </si>
  <si>
    <t>Хабаровский КРПС (1926)</t>
  </si>
  <si>
    <t>ООО "Джана" (1944)</t>
  </si>
  <si>
    <t>Итого по Тугуро-Чумиканскому муниципальному району</t>
  </si>
  <si>
    <t>Ульчский муниципальный район</t>
  </si>
  <si>
    <t>ОО Ульчское РОО и Р (1948)</t>
  </si>
  <si>
    <t>ООО "Джук" (1897)</t>
  </si>
  <si>
    <t>ООО "Фарт" (2090)</t>
  </si>
  <si>
    <t>Итого по Ульчскому муниципальному району</t>
  </si>
  <si>
    <t>Хабаровский муниципальный район</t>
  </si>
  <si>
    <t>ОО Хабаровское ГОО и Р (1977)</t>
  </si>
  <si>
    <t>ДВФ ГНУ ВНИИОЗ (2050)</t>
  </si>
  <si>
    <t>МО ВОО ОСОО ДВО (2014)</t>
  </si>
  <si>
    <t>ООО "Таежное" (2002)</t>
  </si>
  <si>
    <t>ООО "Междуречье" (2061)</t>
  </si>
  <si>
    <t>ООО "ПКФ 17/7" (2073)</t>
  </si>
  <si>
    <t>ООО ОПФ ПКФ "Диана" (1987)</t>
  </si>
  <si>
    <t>ХКОО "ОНЭКС" (2078)</t>
  </si>
  <si>
    <t>Итого по Хабаровскому муниципальному району</t>
  </si>
  <si>
    <t>Всего по Хабаровскому краю</t>
  </si>
  <si>
    <t>№ п/п</t>
  </si>
  <si>
    <t>Площадь свойственная для обитания вида охотничьих ресурсов, тыс.га</t>
  </si>
  <si>
    <t>Численность вида охотничьих ресурсов, особей</t>
  </si>
  <si>
    <t>Показатель численности, особей на 1000 га</t>
  </si>
  <si>
    <t>в том числе</t>
  </si>
  <si>
    <t>Квоты добычи</t>
  </si>
  <si>
    <t>Выдра</t>
  </si>
  <si>
    <t>Барсук</t>
  </si>
  <si>
    <t>Солнечный муниципальный район</t>
  </si>
  <si>
    <t>ОО Солнечное РОО и Р (1929)</t>
  </si>
  <si>
    <t>ООО "Урзус" (1943)</t>
  </si>
  <si>
    <t>ООО ННХ "Харпин" (1896)</t>
  </si>
  <si>
    <t>Итого по Солнечному муниципальному району</t>
  </si>
  <si>
    <t>ООО "Фарт" (0003805)</t>
  </si>
  <si>
    <t>Советско-Гаванский муниципальный район</t>
  </si>
  <si>
    <t>МО ВОО ОСОО ДВО (2010)</t>
  </si>
  <si>
    <t>на территории Хабаровского края</t>
  </si>
  <si>
    <t>ДВФ ГНУ ВНИИОЗ (2051)</t>
  </si>
  <si>
    <t>Наименование закрепленного охотничьего угодия, общедоступных охотничьих угодий муниципальных районов и иной территории, являющейся средой обитания охотничьих ресурсов</t>
  </si>
  <si>
    <t>МОООО и Р "Кречет" (2/27)</t>
  </si>
  <si>
    <t>участок "Уаян"</t>
  </si>
  <si>
    <t>участок "Мутэ-Орого"</t>
  </si>
  <si>
    <t>участок "Идюм"</t>
  </si>
  <si>
    <t>Заказник "Бирский"</t>
  </si>
  <si>
    <t>ЗАО СПХ (4/27)</t>
  </si>
  <si>
    <t>участок "Эльга-Утуни"</t>
  </si>
  <si>
    <t>участок "Побережье"</t>
  </si>
  <si>
    <t>ДВФ ГНУ ВНИИОЗ (3/27)</t>
  </si>
  <si>
    <t>участок "Верхний Гуджал"</t>
  </si>
  <si>
    <t>Заказник "Дубликанский"</t>
  </si>
  <si>
    <t>Заказник "Бобровый"</t>
  </si>
  <si>
    <t>Хабаровский КРПС (9/27)</t>
  </si>
  <si>
    <t>участок "Биликан"</t>
  </si>
  <si>
    <t>участок "Городской"</t>
  </si>
  <si>
    <t>участок "Кольский"</t>
  </si>
  <si>
    <t>участок "Орельский"</t>
  </si>
  <si>
    <t>участок "Хузи-Мы"</t>
  </si>
  <si>
    <t>участок "Чомэ"</t>
  </si>
  <si>
    <t>заказник "Приозерный"</t>
  </si>
  <si>
    <t>МОООО и Р "Кречет" (1/27)</t>
  </si>
  <si>
    <t>участок "Охота"</t>
  </si>
  <si>
    <t>участок "Ульбея"</t>
  </si>
  <si>
    <t>участок "Юдома"</t>
  </si>
  <si>
    <t>заказник "Озерный"</t>
  </si>
  <si>
    <t>заказник "Улья"</t>
  </si>
  <si>
    <t>заказник "Кава"</t>
  </si>
  <si>
    <t>Заказник «Харпинский»</t>
  </si>
  <si>
    <t>Заказник "Вана"</t>
  </si>
  <si>
    <t>ООО "Курга" (5/27)</t>
  </si>
  <si>
    <t>участок "Акча"</t>
  </si>
  <si>
    <t>участок "Малый Балахой"</t>
  </si>
  <si>
    <t>участок "Холан"</t>
  </si>
  <si>
    <t>участок "Исток реки Муты"</t>
  </si>
  <si>
    <t>ОО Ульчское РОО и Р (7/27)</t>
  </si>
  <si>
    <t>участок "Де-Кастринский"</t>
  </si>
  <si>
    <t>ООО "Фарт" (8/27)</t>
  </si>
  <si>
    <t>участок "Дудинский"</t>
  </si>
  <si>
    <t>участок "Битки"</t>
  </si>
  <si>
    <t>участок "Силасу"</t>
  </si>
  <si>
    <t>ООО НФ "ЭРИ ЛА" (10/27)</t>
  </si>
  <si>
    <t>участок "Пото"</t>
  </si>
  <si>
    <t>заказник "Дальджинский"</t>
  </si>
  <si>
    <t>заказник "Бобровый"</t>
  </si>
  <si>
    <t>Общедоступные охотничьи угодья</t>
  </si>
  <si>
    <t xml:space="preserve"> </t>
  </si>
  <si>
    <t>ОО Хабаровское ГОО и Р (12/27)</t>
  </si>
  <si>
    <t>участок  "Кутузовский"</t>
  </si>
  <si>
    <t>МОООО и Р "Кречет" (15/27)</t>
  </si>
  <si>
    <t>участок "Кабули"</t>
  </si>
  <si>
    <t>МОООО и Р "Кречет" (14/27)</t>
  </si>
  <si>
    <t>участок "Чуи"</t>
  </si>
  <si>
    <t>МОООО и Р "Кречет" (13/27)</t>
  </si>
  <si>
    <t>участок "Сукпай"</t>
  </si>
  <si>
    <t>ТСО МН "Удэ" (11/27)</t>
  </si>
  <si>
    <t>участок "Хор-Сукпай"</t>
  </si>
  <si>
    <t>участок "Тагэму-Яа"</t>
  </si>
  <si>
    <t>участок "Амгунь-Сомня-Им"</t>
  </si>
  <si>
    <t>участок "Ярап"</t>
  </si>
  <si>
    <t>участок "Восточный"</t>
  </si>
  <si>
    <t>участок "Кур-Урмийский"</t>
  </si>
  <si>
    <t>Общедоступное охотничье угодье  "Мухен""</t>
  </si>
  <si>
    <t>ООО "Кур-Восток-Урми" (17/27)</t>
  </si>
  <si>
    <t>ООО "Кур-Восток-Урми" (16/27)</t>
  </si>
  <si>
    <t>ООО "Фауна" (0003796)</t>
  </si>
  <si>
    <t>ООО "Профиль" (1965)</t>
  </si>
  <si>
    <t>участок "Були"</t>
  </si>
  <si>
    <t>участок "Верхний Сукпай"</t>
  </si>
  <si>
    <t>ЗАО СПХ (21/27)</t>
  </si>
  <si>
    <t>участок "Юго-Восточный"</t>
  </si>
  <si>
    <t>ООО "Фауна" (2054)</t>
  </si>
  <si>
    <t>ООО "Восток-Пушнина" (1992)</t>
  </si>
  <si>
    <t>ООО "Восток-Пушнина" (2055)</t>
  </si>
  <si>
    <t>Артель "Кур" (2037)</t>
  </si>
  <si>
    <t>МОООО и Р "Кречет" (19/27)</t>
  </si>
  <si>
    <t>участок "Западный"</t>
  </si>
  <si>
    <t>участок "Дальжа"</t>
  </si>
  <si>
    <t>ООО "Восток-Пушнина" (18/27)</t>
  </si>
  <si>
    <t>Артель "Кур" (2029)</t>
  </si>
  <si>
    <t>5 % от численности</t>
  </si>
  <si>
    <t>Возможное особей</t>
  </si>
  <si>
    <t>Заявка</t>
  </si>
  <si>
    <t>Фактическая квота</t>
  </si>
  <si>
    <t>10 % от численности</t>
  </si>
  <si>
    <t>учсток "Юго-Восточный"</t>
  </si>
  <si>
    <t>ООО "Госпромхоз "Вяземский" (0003794)</t>
  </si>
  <si>
    <t>Нанайский Райкооп (0003791)</t>
  </si>
  <si>
    <t>ХКОО "Общество любителей охоты, рыбной ловли и дикой природы" (2078)</t>
  </si>
  <si>
    <t>ООО "Баин" (22/27)</t>
  </si>
  <si>
    <t>участок "Верхнекурский"</t>
  </si>
  <si>
    <t>Площадь, предоставленная в долгосрочное пользование, тыс.га</t>
  </si>
  <si>
    <t>в т.ч.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</t>
  </si>
  <si>
    <t>ООО "Госпромхоз "Вяземский" (0003793)</t>
  </si>
  <si>
    <t>ООО "Фарт" (0003806)</t>
  </si>
  <si>
    <t>ООО "Ассыни" (2071)</t>
  </si>
  <si>
    <t>ООО "Ассыни" (1937)</t>
  </si>
  <si>
    <t>ООО "Форпост" (23/27)</t>
  </si>
  <si>
    <t xml:space="preserve">Проект квот добычи охотничьих ресурсов </t>
  </si>
  <si>
    <t>ООО РОПО "Шахтинская" (2024)</t>
  </si>
  <si>
    <t>И.о. председателя комитета охотничьего хозяйства</t>
  </si>
  <si>
    <t>Л.И. Иванов</t>
  </si>
  <si>
    <t>И.о. председателя комитета охотничьего хозяйства                                                        И.О. Суслов</t>
  </si>
  <si>
    <t>на период с 1 августа 2021 г. до 1 августа 2022 г.</t>
  </si>
  <si>
    <t>2019 г.</t>
  </si>
  <si>
    <t>2020 г.</t>
  </si>
  <si>
    <t>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</si>
</sst>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2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/>
    </xf>
    <xf numFmtId="0" fontId="2" fillId="0" borderId="0" xfId="0" applyFont="1" applyAlignment="1"/>
    <xf numFmtId="0" fontId="5" fillId="0" borderId="0" xfId="0" applyFont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O129"/>
  <sheetViews>
    <sheetView zoomScaleNormal="100" workbookViewId="0">
      <selection activeCell="A4" sqref="A4:M4"/>
    </sheetView>
  </sheetViews>
  <sheetFormatPr defaultRowHeight="15" x14ac:dyDescent="0.25"/>
  <cols>
    <col min="1" max="1" width="4.140625" customWidth="1"/>
    <col min="2" max="2" width="35.140625" customWidth="1"/>
    <col min="3" max="3" width="10.85546875" customWidth="1"/>
    <col min="4" max="4" width="7.140625" customWidth="1"/>
    <col min="5" max="5" width="7.28515625" customWidth="1"/>
    <col min="6" max="6" width="6.5703125" customWidth="1"/>
    <col min="7" max="7" width="8.5703125" customWidth="1"/>
    <col min="8" max="8" width="6.85546875" customWidth="1"/>
    <col min="9" max="9" width="7.42578125" customWidth="1"/>
    <col min="10" max="10" width="9.140625" bestFit="1" customWidth="1"/>
    <col min="11" max="11" width="9" bestFit="1" customWidth="1"/>
    <col min="12" max="12" width="10.140625" customWidth="1"/>
  </cols>
  <sheetData>
    <row r="1" spans="1:13" ht="18.75" x14ac:dyDescent="0.25">
      <c r="A1" s="67" t="s">
        <v>225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x14ac:dyDescent="0.25">
      <c r="A2" s="68" t="s">
        <v>116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x14ac:dyDescent="0.25">
      <c r="A3" s="67" t="s">
        <v>125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8.75" x14ac:dyDescent="0.25">
      <c r="A4" s="67" t="s">
        <v>230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8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5.6" customHeight="1" x14ac:dyDescent="0.25">
      <c r="A6" s="64" t="s">
        <v>109</v>
      </c>
      <c r="B6" s="64" t="s">
        <v>127</v>
      </c>
      <c r="C6" s="64" t="s">
        <v>110</v>
      </c>
      <c r="D6" s="64" t="s">
        <v>111</v>
      </c>
      <c r="E6" s="64"/>
      <c r="F6" s="64"/>
      <c r="G6" s="64" t="s">
        <v>112</v>
      </c>
      <c r="H6" s="64"/>
      <c r="I6" s="64"/>
      <c r="J6" s="64" t="s">
        <v>114</v>
      </c>
      <c r="K6" s="64"/>
      <c r="L6" s="64"/>
      <c r="M6" s="64"/>
    </row>
    <row r="7" spans="1:13" ht="15.6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 t="s">
        <v>211</v>
      </c>
      <c r="K7" s="64" t="s">
        <v>208</v>
      </c>
      <c r="L7" s="64" t="s">
        <v>209</v>
      </c>
      <c r="M7" s="64" t="s">
        <v>210</v>
      </c>
    </row>
    <row r="8" spans="1:13" ht="15.6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4.45" customHeight="1" x14ac:dyDescent="0.25">
      <c r="A9" s="64"/>
      <c r="B9" s="64"/>
      <c r="C9" s="64"/>
      <c r="D9" s="70" t="s">
        <v>231</v>
      </c>
      <c r="E9" s="70" t="s">
        <v>232</v>
      </c>
      <c r="F9" s="70" t="s">
        <v>233</v>
      </c>
      <c r="G9" s="70" t="s">
        <v>231</v>
      </c>
      <c r="H9" s="70" t="s">
        <v>232</v>
      </c>
      <c r="I9" s="70" t="s">
        <v>233</v>
      </c>
      <c r="J9" s="64"/>
      <c r="K9" s="64"/>
      <c r="L9" s="64"/>
      <c r="M9" s="64"/>
    </row>
    <row r="10" spans="1:13" ht="51" customHeight="1" x14ac:dyDescent="0.25">
      <c r="A10" s="64"/>
      <c r="B10" s="64"/>
      <c r="C10" s="64"/>
      <c r="D10" s="71"/>
      <c r="E10" s="71"/>
      <c r="F10" s="71"/>
      <c r="G10" s="71"/>
      <c r="H10" s="71"/>
      <c r="I10" s="71"/>
      <c r="J10" s="64"/>
      <c r="K10" s="64"/>
      <c r="L10" s="64"/>
      <c r="M10" s="64"/>
    </row>
    <row r="11" spans="1:13" x14ac:dyDescent="0.25">
      <c r="A11" s="9">
        <v>1</v>
      </c>
      <c r="B11" s="9">
        <v>2</v>
      </c>
      <c r="C11" s="9">
        <v>3</v>
      </c>
      <c r="D11" s="9">
        <v>5</v>
      </c>
      <c r="E11" s="9">
        <v>6</v>
      </c>
      <c r="F11" s="9">
        <v>7</v>
      </c>
      <c r="G11" s="9">
        <v>8</v>
      </c>
      <c r="H11" s="9">
        <v>9</v>
      </c>
      <c r="I11" s="9">
        <v>10</v>
      </c>
      <c r="J11" s="9">
        <v>11</v>
      </c>
      <c r="K11" s="9">
        <v>12</v>
      </c>
      <c r="L11" s="9">
        <v>13</v>
      </c>
      <c r="M11" s="9">
        <v>14</v>
      </c>
    </row>
    <row r="12" spans="1:13" x14ac:dyDescent="0.25">
      <c r="A12" s="73" t="s">
        <v>0</v>
      </c>
      <c r="B12" s="7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34">
        <v>1</v>
      </c>
      <c r="B13" s="35" t="s">
        <v>1</v>
      </c>
      <c r="C13" s="36">
        <v>1221.3</v>
      </c>
      <c r="D13" s="37">
        <v>150</v>
      </c>
      <c r="E13" s="37">
        <v>100</v>
      </c>
      <c r="F13" s="37">
        <v>100</v>
      </c>
      <c r="G13" s="38">
        <f>D13/C13</f>
        <v>0.12281994595922378</v>
      </c>
      <c r="H13" s="39">
        <f>E13/C13</f>
        <v>8.1879963972815856E-2</v>
      </c>
      <c r="I13" s="39">
        <f>F13/C13</f>
        <v>8.1879963972815856E-2</v>
      </c>
      <c r="J13" s="40">
        <v>10</v>
      </c>
      <c r="K13" s="38">
        <f>J13*F13/100</f>
        <v>10</v>
      </c>
      <c r="L13" s="33">
        <v>3</v>
      </c>
      <c r="M13" s="33">
        <v>3</v>
      </c>
    </row>
    <row r="14" spans="1:13" x14ac:dyDescent="0.25">
      <c r="A14" s="34">
        <v>2</v>
      </c>
      <c r="B14" s="35" t="s">
        <v>2</v>
      </c>
      <c r="C14" s="36">
        <v>149.35</v>
      </c>
      <c r="D14" s="37">
        <v>70</v>
      </c>
      <c r="E14" s="37">
        <v>90</v>
      </c>
      <c r="F14" s="37">
        <v>90</v>
      </c>
      <c r="G14" s="38">
        <f>D14/C14</f>
        <v>0.46869768998995648</v>
      </c>
      <c r="H14" s="39">
        <f>E14/C14</f>
        <v>0.60261131570137261</v>
      </c>
      <c r="I14" s="39">
        <f>F14/C14</f>
        <v>0.60261131570137261</v>
      </c>
      <c r="J14" s="40">
        <v>10</v>
      </c>
      <c r="K14" s="38">
        <f t="shared" ref="K14:K75" si="0">J14*F14/100</f>
        <v>9</v>
      </c>
      <c r="L14" s="33">
        <v>6</v>
      </c>
      <c r="M14" s="33">
        <v>6</v>
      </c>
    </row>
    <row r="15" spans="1:13" ht="17.100000000000001" customHeight="1" x14ac:dyDescent="0.25">
      <c r="A15" s="34">
        <v>3</v>
      </c>
      <c r="B15" s="35" t="s">
        <v>172</v>
      </c>
      <c r="C15" s="36">
        <v>178.8</v>
      </c>
      <c r="D15" s="37">
        <v>60</v>
      </c>
      <c r="E15" s="37">
        <v>80</v>
      </c>
      <c r="F15" s="37">
        <v>80</v>
      </c>
      <c r="G15" s="38">
        <f>D15/C15</f>
        <v>0.33557046979865768</v>
      </c>
      <c r="H15" s="39">
        <f>E15/C15</f>
        <v>0.44742729306487694</v>
      </c>
      <c r="I15" s="39">
        <f>F15/C15</f>
        <v>0.44742729306487694</v>
      </c>
      <c r="J15" s="40">
        <v>10</v>
      </c>
      <c r="K15" s="38">
        <f t="shared" si="0"/>
        <v>8</v>
      </c>
      <c r="L15" s="33">
        <v>8</v>
      </c>
      <c r="M15" s="33">
        <v>8</v>
      </c>
    </row>
    <row r="16" spans="1:13" ht="34.5" customHeight="1" x14ac:dyDescent="0.25">
      <c r="A16" s="73" t="s">
        <v>3</v>
      </c>
      <c r="B16" s="73"/>
      <c r="C16" s="33">
        <v>964.40000000000009</v>
      </c>
      <c r="D16" s="33">
        <v>247</v>
      </c>
      <c r="E16" s="33">
        <v>377</v>
      </c>
      <c r="F16" s="33">
        <v>377</v>
      </c>
      <c r="G16" s="38">
        <f>D16/C16</f>
        <v>0.2561177934467026</v>
      </c>
      <c r="H16" s="41">
        <f>E16/C16</f>
        <v>0.39091663210286187</v>
      </c>
      <c r="I16" s="41">
        <f>F16/C16</f>
        <v>0.39091663210286187</v>
      </c>
      <c r="J16" s="40"/>
      <c r="K16" s="38">
        <v>27</v>
      </c>
      <c r="L16" s="33">
        <f t="shared" ref="L16:M16" si="1">SUM(L13:L15)</f>
        <v>17</v>
      </c>
      <c r="M16" s="33">
        <f t="shared" si="1"/>
        <v>17</v>
      </c>
    </row>
    <row r="17" spans="1:13" ht="16.350000000000001" customHeight="1" x14ac:dyDescent="0.25">
      <c r="A17" s="61" t="s">
        <v>8</v>
      </c>
      <c r="B17" s="61"/>
      <c r="C17" s="42"/>
      <c r="D17" s="33"/>
      <c r="E17" s="33"/>
      <c r="F17" s="33"/>
      <c r="G17" s="38"/>
      <c r="H17" s="39"/>
      <c r="I17" s="39"/>
      <c r="J17" s="40"/>
      <c r="K17" s="38"/>
      <c r="L17" s="33"/>
      <c r="M17" s="33"/>
    </row>
    <row r="18" spans="1:13" x14ac:dyDescent="0.25">
      <c r="A18" s="43">
        <v>1</v>
      </c>
      <c r="B18" s="43" t="s">
        <v>9</v>
      </c>
      <c r="C18" s="44">
        <v>67.42</v>
      </c>
      <c r="D18" s="37">
        <v>0</v>
      </c>
      <c r="E18" s="37">
        <v>439</v>
      </c>
      <c r="F18" s="37">
        <v>439</v>
      </c>
      <c r="G18" s="38">
        <f>D18/C18</f>
        <v>0</v>
      </c>
      <c r="H18" s="39">
        <f>E18/C18</f>
        <v>6.511420943340255</v>
      </c>
      <c r="I18" s="39">
        <f>F18/C18</f>
        <v>6.511420943340255</v>
      </c>
      <c r="J18" s="40">
        <v>10</v>
      </c>
      <c r="K18" s="38">
        <f t="shared" si="0"/>
        <v>43.9</v>
      </c>
      <c r="L18" s="33">
        <v>30</v>
      </c>
      <c r="M18" s="33">
        <v>30</v>
      </c>
    </row>
    <row r="19" spans="1:13" x14ac:dyDescent="0.25">
      <c r="A19" s="43">
        <v>2</v>
      </c>
      <c r="B19" s="43" t="s">
        <v>220</v>
      </c>
      <c r="C19" s="44">
        <v>119.39</v>
      </c>
      <c r="D19" s="37">
        <v>437</v>
      </c>
      <c r="E19" s="37">
        <v>410</v>
      </c>
      <c r="F19" s="37">
        <v>410</v>
      </c>
      <c r="G19" s="38">
        <f>D19/C19</f>
        <v>3.6602730546946982</v>
      </c>
      <c r="H19" s="39">
        <f>E19/C19</f>
        <v>3.4341234609263758</v>
      </c>
      <c r="I19" s="39">
        <f>F19/C19</f>
        <v>3.4341234609263758</v>
      </c>
      <c r="J19" s="40">
        <v>10</v>
      </c>
      <c r="K19" s="38">
        <f t="shared" si="0"/>
        <v>41</v>
      </c>
      <c r="L19" s="33">
        <v>40</v>
      </c>
      <c r="M19" s="33">
        <v>40</v>
      </c>
    </row>
    <row r="20" spans="1:13" x14ac:dyDescent="0.25">
      <c r="A20" s="43">
        <v>3</v>
      </c>
      <c r="B20" s="43" t="s">
        <v>132</v>
      </c>
      <c r="C20" s="44">
        <v>54.81</v>
      </c>
      <c r="D20" s="37">
        <v>70</v>
      </c>
      <c r="E20" s="37">
        <v>260</v>
      </c>
      <c r="F20" s="37">
        <v>260</v>
      </c>
      <c r="G20" s="38">
        <f>D20/C20</f>
        <v>1.277139208173691</v>
      </c>
      <c r="H20" s="39">
        <f>E20/C20</f>
        <v>4.7436599160737094</v>
      </c>
      <c r="I20" s="39">
        <f>F20/C20</f>
        <v>4.7436599160737094</v>
      </c>
      <c r="J20" s="40">
        <v>0</v>
      </c>
      <c r="K20" s="38">
        <f t="shared" si="0"/>
        <v>0</v>
      </c>
      <c r="L20" s="33">
        <v>0</v>
      </c>
      <c r="M20" s="33">
        <v>0</v>
      </c>
    </row>
    <row r="21" spans="1:13" ht="30" customHeight="1" x14ac:dyDescent="0.25">
      <c r="A21" s="61" t="s">
        <v>10</v>
      </c>
      <c r="B21" s="61"/>
      <c r="C21" s="42">
        <v>208.38</v>
      </c>
      <c r="D21" s="42">
        <v>1422</v>
      </c>
      <c r="E21" s="42">
        <v>1397</v>
      </c>
      <c r="F21" s="42">
        <v>1397</v>
      </c>
      <c r="G21" s="38">
        <f>D21/C21</f>
        <v>6.824071408004607</v>
      </c>
      <c r="H21" s="41">
        <f>E21/C21</f>
        <v>6.7040982819848356</v>
      </c>
      <c r="I21" s="41">
        <f>F21/C21</f>
        <v>6.7040982819848356</v>
      </c>
      <c r="J21" s="40"/>
      <c r="K21" s="38">
        <v>84</v>
      </c>
      <c r="L21" s="33">
        <f t="shared" ref="L21:M21" si="2">SUM(L18:L20)</f>
        <v>70</v>
      </c>
      <c r="M21" s="33">
        <f t="shared" si="2"/>
        <v>70</v>
      </c>
    </row>
    <row r="22" spans="1:13" x14ac:dyDescent="0.25">
      <c r="A22" s="61" t="s">
        <v>32</v>
      </c>
      <c r="B22" s="61"/>
      <c r="C22" s="42"/>
      <c r="D22" s="33"/>
      <c r="E22" s="33"/>
      <c r="F22" s="33"/>
      <c r="G22" s="38"/>
      <c r="H22" s="39"/>
      <c r="I22" s="39"/>
      <c r="J22" s="40"/>
      <c r="K22" s="38"/>
      <c r="L22" s="33"/>
      <c r="M22" s="33"/>
    </row>
    <row r="23" spans="1:13" x14ac:dyDescent="0.25">
      <c r="A23" s="42">
        <v>1</v>
      </c>
      <c r="B23" s="45" t="s">
        <v>33</v>
      </c>
      <c r="C23" s="46">
        <v>28.95</v>
      </c>
      <c r="D23" s="37">
        <v>135</v>
      </c>
      <c r="E23" s="37">
        <v>157</v>
      </c>
      <c r="F23" s="37">
        <v>157</v>
      </c>
      <c r="G23" s="38">
        <f>D23/C23</f>
        <v>4.6632124352331603</v>
      </c>
      <c r="H23" s="39">
        <f>E23/C23</f>
        <v>5.4231433506044908</v>
      </c>
      <c r="I23" s="39">
        <f>F23/C23</f>
        <v>5.4231433506044908</v>
      </c>
      <c r="J23" s="40">
        <v>10</v>
      </c>
      <c r="K23" s="38">
        <f t="shared" si="0"/>
        <v>15.7</v>
      </c>
      <c r="L23" s="33">
        <v>15</v>
      </c>
      <c r="M23" s="33">
        <v>15</v>
      </c>
    </row>
    <row r="24" spans="1:13" x14ac:dyDescent="0.25">
      <c r="A24" s="42">
        <v>2</v>
      </c>
      <c r="B24" s="45" t="s">
        <v>34</v>
      </c>
      <c r="C24" s="46">
        <v>25.16</v>
      </c>
      <c r="D24" s="37">
        <v>149</v>
      </c>
      <c r="E24" s="37">
        <v>137</v>
      </c>
      <c r="F24" s="37">
        <v>137</v>
      </c>
      <c r="G24" s="38">
        <f>D24/C24</f>
        <v>5.9220985691573924</v>
      </c>
      <c r="H24" s="39">
        <f>E24/C24</f>
        <v>5.4451510333863276</v>
      </c>
      <c r="I24" s="39">
        <f>F24/C24</f>
        <v>5.4451510333863276</v>
      </c>
      <c r="J24" s="40">
        <v>10</v>
      </c>
      <c r="K24" s="38">
        <f t="shared" si="0"/>
        <v>13.7</v>
      </c>
      <c r="L24" s="33">
        <v>10</v>
      </c>
      <c r="M24" s="33">
        <v>10</v>
      </c>
    </row>
    <row r="25" spans="1:13" x14ac:dyDescent="0.25">
      <c r="A25" s="42">
        <v>3</v>
      </c>
      <c r="B25" s="45" t="s">
        <v>213</v>
      </c>
      <c r="C25" s="42">
        <v>353.71</v>
      </c>
      <c r="D25" s="47">
        <v>813</v>
      </c>
      <c r="E25" s="47">
        <v>1250</v>
      </c>
      <c r="F25" s="47">
        <v>1250</v>
      </c>
      <c r="G25" s="38">
        <f>D25/C25</f>
        <v>2.298493115829352</v>
      </c>
      <c r="H25" s="41">
        <f>E25/C25</f>
        <v>3.5339685052726812</v>
      </c>
      <c r="I25" s="41">
        <f>F25/C25</f>
        <v>3.5339685052726812</v>
      </c>
      <c r="J25" s="40">
        <v>10</v>
      </c>
      <c r="K25" s="38">
        <f t="shared" si="0"/>
        <v>125</v>
      </c>
      <c r="L25" s="33">
        <v>120</v>
      </c>
      <c r="M25" s="33">
        <v>120</v>
      </c>
    </row>
    <row r="26" spans="1:13" ht="30" customHeight="1" x14ac:dyDescent="0.25">
      <c r="A26" s="61" t="s">
        <v>35</v>
      </c>
      <c r="B26" s="61"/>
      <c r="C26" s="42">
        <v>391.5</v>
      </c>
      <c r="D26" s="42">
        <v>1522</v>
      </c>
      <c r="E26" s="42">
        <v>1526</v>
      </c>
      <c r="F26" s="42">
        <v>1526</v>
      </c>
      <c r="G26" s="38">
        <f>D26/C26</f>
        <v>3.887611749680715</v>
      </c>
      <c r="H26" s="41">
        <f>E26/C26</f>
        <v>3.8978288633461049</v>
      </c>
      <c r="I26" s="41">
        <f>F26/C26</f>
        <v>3.8978288633461049</v>
      </c>
      <c r="J26" s="40"/>
      <c r="K26" s="38">
        <v>153</v>
      </c>
      <c r="L26" s="33">
        <f t="shared" ref="L26:M26" si="3">SUM(L23:L25)</f>
        <v>145</v>
      </c>
      <c r="M26" s="33">
        <f t="shared" si="3"/>
        <v>145</v>
      </c>
    </row>
    <row r="27" spans="1:13" x14ac:dyDescent="0.25">
      <c r="A27" s="61" t="s">
        <v>36</v>
      </c>
      <c r="B27" s="61"/>
      <c r="C27" s="42"/>
      <c r="D27" s="33"/>
      <c r="E27" s="33"/>
      <c r="F27" s="33"/>
      <c r="G27" s="38"/>
      <c r="H27" s="39"/>
      <c r="I27" s="39"/>
      <c r="J27" s="40"/>
      <c r="K27" s="38"/>
      <c r="L27" s="33"/>
      <c r="M27" s="33"/>
    </row>
    <row r="28" spans="1:13" x14ac:dyDescent="0.25">
      <c r="A28" s="42">
        <v>1</v>
      </c>
      <c r="B28" s="45" t="s">
        <v>37</v>
      </c>
      <c r="C28" s="46">
        <v>2089.7199999999998</v>
      </c>
      <c r="D28" s="37">
        <v>248</v>
      </c>
      <c r="E28" s="37">
        <v>150</v>
      </c>
      <c r="F28" s="37">
        <v>150</v>
      </c>
      <c r="G28" s="38">
        <f>D28/C28</f>
        <v>0.11867618628332983</v>
      </c>
      <c r="H28" s="39">
        <f>E28/C28</f>
        <v>7.1779951381046272E-2</v>
      </c>
      <c r="I28" s="39">
        <f>F28/C28</f>
        <v>7.1779951381046272E-2</v>
      </c>
      <c r="J28" s="40">
        <v>10</v>
      </c>
      <c r="K28" s="38">
        <f t="shared" si="0"/>
        <v>15</v>
      </c>
      <c r="L28" s="33">
        <v>5</v>
      </c>
      <c r="M28" s="33">
        <v>5</v>
      </c>
    </row>
    <row r="29" spans="1:13" x14ac:dyDescent="0.25">
      <c r="A29" s="42">
        <v>2</v>
      </c>
      <c r="B29" s="45" t="s">
        <v>38</v>
      </c>
      <c r="C29" s="46">
        <v>20.85</v>
      </c>
      <c r="D29" s="37">
        <v>0</v>
      </c>
      <c r="E29" s="37">
        <v>5</v>
      </c>
      <c r="F29" s="37">
        <v>5</v>
      </c>
      <c r="G29" s="38">
        <f>D29/C29</f>
        <v>0</v>
      </c>
      <c r="H29" s="39">
        <f>E29/C29</f>
        <v>0.23980815347721821</v>
      </c>
      <c r="I29" s="39">
        <f>F29/C29</f>
        <v>0.23980815347721821</v>
      </c>
      <c r="J29" s="40">
        <v>0</v>
      </c>
      <c r="K29" s="38">
        <f t="shared" si="0"/>
        <v>0</v>
      </c>
      <c r="L29" s="33">
        <v>0</v>
      </c>
      <c r="M29" s="33">
        <v>0</v>
      </c>
    </row>
    <row r="30" spans="1:13" x14ac:dyDescent="0.25">
      <c r="A30" s="42">
        <v>3</v>
      </c>
      <c r="B30" s="45" t="s">
        <v>39</v>
      </c>
      <c r="C30" s="46">
        <v>296.32</v>
      </c>
      <c r="D30" s="37">
        <v>37</v>
      </c>
      <c r="E30" s="37">
        <v>19</v>
      </c>
      <c r="F30" s="37">
        <v>19</v>
      </c>
      <c r="G30" s="48">
        <f>D30/C30</f>
        <v>0.12486501079913608</v>
      </c>
      <c r="H30" s="39">
        <f>E30/C30</f>
        <v>6.4119870410367166E-2</v>
      </c>
      <c r="I30" s="39">
        <f>F30/C30</f>
        <v>6.4119870410367166E-2</v>
      </c>
      <c r="J30" s="49">
        <v>10</v>
      </c>
      <c r="K30" s="38">
        <f t="shared" si="0"/>
        <v>1.9</v>
      </c>
      <c r="L30" s="36">
        <v>1</v>
      </c>
      <c r="M30" s="36">
        <v>1</v>
      </c>
    </row>
    <row r="31" spans="1:13" ht="31.35" customHeight="1" x14ac:dyDescent="0.25">
      <c r="A31" s="61" t="s">
        <v>40</v>
      </c>
      <c r="B31" s="61"/>
      <c r="C31" s="42">
        <v>700.6</v>
      </c>
      <c r="D31" s="42">
        <v>118</v>
      </c>
      <c r="E31" s="42">
        <v>117</v>
      </c>
      <c r="F31" s="42">
        <v>117</v>
      </c>
      <c r="G31" s="38">
        <f>D31/C31</f>
        <v>0.16842706251784184</v>
      </c>
      <c r="H31" s="41">
        <f>E31/C31</f>
        <v>0.16699971453040249</v>
      </c>
      <c r="I31" s="41">
        <f>F31/C31</f>
        <v>0.16699971453040249</v>
      </c>
      <c r="J31" s="40"/>
      <c r="K31" s="38">
        <v>16</v>
      </c>
      <c r="L31" s="33">
        <f t="shared" ref="L31:M31" si="4">SUM(L28:L30)</f>
        <v>6</v>
      </c>
      <c r="M31" s="33">
        <f t="shared" si="4"/>
        <v>6</v>
      </c>
    </row>
    <row r="32" spans="1:13" x14ac:dyDescent="0.25">
      <c r="A32" s="61" t="s">
        <v>41</v>
      </c>
      <c r="B32" s="61"/>
      <c r="C32" s="42"/>
      <c r="D32" s="33"/>
      <c r="E32" s="33"/>
      <c r="F32" s="33"/>
      <c r="G32" s="38"/>
      <c r="H32" s="39"/>
      <c r="I32" s="39"/>
      <c r="J32" s="40"/>
      <c r="K32" s="38"/>
      <c r="L32" s="33"/>
      <c r="M32" s="33"/>
    </row>
    <row r="33" spans="1:15" x14ac:dyDescent="0.25">
      <c r="A33" s="42"/>
      <c r="B33" s="43" t="s">
        <v>174</v>
      </c>
      <c r="C33" s="44"/>
      <c r="D33" s="33"/>
      <c r="E33" s="33"/>
      <c r="F33" s="33"/>
      <c r="G33" s="38"/>
      <c r="H33" s="39"/>
      <c r="I33" s="39"/>
      <c r="J33" s="40"/>
      <c r="K33" s="38"/>
      <c r="L33" s="33"/>
      <c r="M33" s="33"/>
    </row>
    <row r="34" spans="1:15" x14ac:dyDescent="0.25">
      <c r="A34" s="43">
        <v>1</v>
      </c>
      <c r="B34" s="43" t="s">
        <v>175</v>
      </c>
      <c r="C34" s="44">
        <v>23.96</v>
      </c>
      <c r="D34" s="50">
        <v>30</v>
      </c>
      <c r="E34" s="50">
        <v>50</v>
      </c>
      <c r="F34" s="50">
        <v>50</v>
      </c>
      <c r="G34" s="38">
        <f>D34/C34</f>
        <v>1.2520868113522536</v>
      </c>
      <c r="H34" s="39">
        <f>E34/C34</f>
        <v>2.0868113522537564</v>
      </c>
      <c r="I34" s="39">
        <f>F34/C34</f>
        <v>2.0868113522537564</v>
      </c>
      <c r="J34" s="40">
        <v>10</v>
      </c>
      <c r="K34" s="38">
        <f t="shared" si="0"/>
        <v>5</v>
      </c>
      <c r="L34" s="33">
        <v>2</v>
      </c>
      <c r="M34" s="33">
        <v>2</v>
      </c>
    </row>
    <row r="35" spans="1:15" x14ac:dyDescent="0.25">
      <c r="A35" s="43">
        <v>2</v>
      </c>
      <c r="B35" s="43" t="s">
        <v>176</v>
      </c>
      <c r="C35" s="44"/>
      <c r="D35" s="37"/>
      <c r="E35" s="37"/>
      <c r="F35" s="37"/>
      <c r="G35" s="38"/>
      <c r="H35" s="39"/>
      <c r="I35" s="39"/>
      <c r="J35" s="40"/>
      <c r="K35" s="38"/>
      <c r="L35" s="33"/>
      <c r="M35" s="33"/>
    </row>
    <row r="36" spans="1:15" x14ac:dyDescent="0.25">
      <c r="A36" s="43"/>
      <c r="B36" s="43" t="s">
        <v>177</v>
      </c>
      <c r="C36" s="44">
        <v>145.66999999999999</v>
      </c>
      <c r="D36" s="50">
        <v>110</v>
      </c>
      <c r="E36" s="50">
        <v>140</v>
      </c>
      <c r="F36" s="50">
        <v>140</v>
      </c>
      <c r="G36" s="38">
        <f>D36/C36</f>
        <v>0.75513146152261967</v>
      </c>
      <c r="H36" s="39">
        <f>E36/C36</f>
        <v>0.96107640557424323</v>
      </c>
      <c r="I36" s="39">
        <f>F36/C36</f>
        <v>0.96107640557424323</v>
      </c>
      <c r="J36" s="40">
        <v>10</v>
      </c>
      <c r="K36" s="38">
        <f t="shared" si="0"/>
        <v>14</v>
      </c>
      <c r="L36" s="33">
        <v>14</v>
      </c>
      <c r="M36" s="33">
        <v>14</v>
      </c>
    </row>
    <row r="37" spans="1:15" x14ac:dyDescent="0.25">
      <c r="A37" s="43">
        <v>3</v>
      </c>
      <c r="B37" s="43" t="s">
        <v>178</v>
      </c>
      <c r="C37" s="44"/>
      <c r="D37" s="37"/>
      <c r="E37" s="37"/>
      <c r="F37" s="37"/>
      <c r="G37" s="38"/>
      <c r="H37" s="39"/>
      <c r="I37" s="39"/>
      <c r="J37" s="40"/>
      <c r="K37" s="38"/>
      <c r="L37" s="33"/>
      <c r="M37" s="33"/>
    </row>
    <row r="38" spans="1:15" x14ac:dyDescent="0.25">
      <c r="A38" s="43"/>
      <c r="B38" s="43" t="s">
        <v>179</v>
      </c>
      <c r="C38" s="44">
        <v>200.1</v>
      </c>
      <c r="D38" s="50">
        <v>120</v>
      </c>
      <c r="E38" s="50">
        <v>140</v>
      </c>
      <c r="F38" s="50">
        <v>140</v>
      </c>
      <c r="G38" s="38">
        <f>D38/C38</f>
        <v>0.59970014992503751</v>
      </c>
      <c r="H38" s="39">
        <f>E38/C38</f>
        <v>0.69965017491254378</v>
      </c>
      <c r="I38" s="39">
        <f>F38/C38</f>
        <v>0.69965017491254378</v>
      </c>
      <c r="J38" s="40">
        <v>10</v>
      </c>
      <c r="K38" s="38">
        <f t="shared" si="0"/>
        <v>14</v>
      </c>
      <c r="L38" s="33">
        <v>14</v>
      </c>
      <c r="M38" s="33">
        <v>14</v>
      </c>
    </row>
    <row r="39" spans="1:15" x14ac:dyDescent="0.25">
      <c r="A39" s="43">
        <v>4</v>
      </c>
      <c r="B39" s="43" t="s">
        <v>180</v>
      </c>
      <c r="C39" s="44"/>
      <c r="D39" s="37"/>
      <c r="E39" s="37"/>
      <c r="F39" s="37"/>
      <c r="G39" s="38"/>
      <c r="H39" s="39"/>
      <c r="I39" s="39"/>
      <c r="J39" s="40"/>
      <c r="K39" s="38"/>
      <c r="L39" s="33"/>
      <c r="M39" s="33"/>
    </row>
    <row r="40" spans="1:15" x14ac:dyDescent="0.25">
      <c r="A40" s="43"/>
      <c r="B40" s="43" t="s">
        <v>181</v>
      </c>
      <c r="C40" s="44">
        <v>64.16</v>
      </c>
      <c r="D40" s="50">
        <v>100</v>
      </c>
      <c r="E40" s="50">
        <v>120</v>
      </c>
      <c r="F40" s="50">
        <v>120</v>
      </c>
      <c r="G40" s="38">
        <f t="shared" ref="G40:G48" si="5">D40/C40</f>
        <v>1.5586034912718205</v>
      </c>
      <c r="H40" s="39">
        <f t="shared" ref="H40:H48" si="6">E40/C40</f>
        <v>1.8703241895261846</v>
      </c>
      <c r="I40" s="39">
        <f t="shared" ref="I40:I48" si="7">F40/C40</f>
        <v>1.8703241895261846</v>
      </c>
      <c r="J40" s="40">
        <v>10</v>
      </c>
      <c r="K40" s="38">
        <f t="shared" si="0"/>
        <v>12</v>
      </c>
      <c r="L40" s="33">
        <v>11</v>
      </c>
      <c r="M40" s="33">
        <v>11</v>
      </c>
    </row>
    <row r="41" spans="1:15" x14ac:dyDescent="0.25">
      <c r="A41" s="43">
        <v>5</v>
      </c>
      <c r="B41" s="43" t="s">
        <v>42</v>
      </c>
      <c r="C41" s="44">
        <v>367.53</v>
      </c>
      <c r="D41" s="50">
        <v>100</v>
      </c>
      <c r="E41" s="50">
        <v>100</v>
      </c>
      <c r="F41" s="50">
        <v>100</v>
      </c>
      <c r="G41" s="38">
        <f t="shared" si="5"/>
        <v>0.27208663238375103</v>
      </c>
      <c r="H41" s="39">
        <f t="shared" si="6"/>
        <v>0.27208663238375103</v>
      </c>
      <c r="I41" s="39">
        <f t="shared" si="7"/>
        <v>0.27208663238375103</v>
      </c>
      <c r="J41" s="40">
        <v>10</v>
      </c>
      <c r="K41" s="38">
        <f t="shared" si="0"/>
        <v>10</v>
      </c>
      <c r="L41" s="33">
        <v>5</v>
      </c>
      <c r="M41" s="33">
        <v>5</v>
      </c>
    </row>
    <row r="42" spans="1:15" x14ac:dyDescent="0.25">
      <c r="A42" s="43">
        <v>6</v>
      </c>
      <c r="B42" s="43" t="s">
        <v>43</v>
      </c>
      <c r="C42" s="44">
        <v>398.84</v>
      </c>
      <c r="D42" s="50">
        <v>200</v>
      </c>
      <c r="E42" s="50">
        <v>280</v>
      </c>
      <c r="F42" s="50">
        <v>280</v>
      </c>
      <c r="G42" s="38">
        <f t="shared" si="5"/>
        <v>0.50145421722996697</v>
      </c>
      <c r="H42" s="39">
        <f t="shared" si="6"/>
        <v>0.70203590412195371</v>
      </c>
      <c r="I42" s="39">
        <f t="shared" si="7"/>
        <v>0.70203590412195371</v>
      </c>
      <c r="J42" s="40">
        <v>10</v>
      </c>
      <c r="K42" s="38">
        <f t="shared" si="0"/>
        <v>28</v>
      </c>
      <c r="L42" s="33">
        <v>15</v>
      </c>
      <c r="M42" s="33">
        <v>15</v>
      </c>
    </row>
    <row r="43" spans="1:15" x14ac:dyDescent="0.25">
      <c r="A43" s="43">
        <v>7</v>
      </c>
      <c r="B43" s="43" t="s">
        <v>44</v>
      </c>
      <c r="C43" s="44">
        <v>141.91</v>
      </c>
      <c r="D43" s="50">
        <v>382</v>
      </c>
      <c r="E43" s="50">
        <v>399</v>
      </c>
      <c r="F43" s="50">
        <v>399</v>
      </c>
      <c r="G43" s="38">
        <f t="shared" si="5"/>
        <v>2.6918469452469878</v>
      </c>
      <c r="H43" s="39">
        <f t="shared" si="6"/>
        <v>2.8116411810302306</v>
      </c>
      <c r="I43" s="39">
        <f t="shared" si="7"/>
        <v>2.8116411810302306</v>
      </c>
      <c r="J43" s="40">
        <v>10</v>
      </c>
      <c r="K43" s="38">
        <f t="shared" si="0"/>
        <v>39.9</v>
      </c>
      <c r="L43" s="33">
        <v>38</v>
      </c>
      <c r="M43" s="33">
        <v>38</v>
      </c>
    </row>
    <row r="44" spans="1:15" x14ac:dyDescent="0.25">
      <c r="A44" s="43">
        <v>8</v>
      </c>
      <c r="B44" s="43" t="s">
        <v>45</v>
      </c>
      <c r="C44" s="44">
        <v>16.45</v>
      </c>
      <c r="D44" s="50">
        <v>0</v>
      </c>
      <c r="E44" s="50">
        <v>12</v>
      </c>
      <c r="F44" s="50">
        <v>12</v>
      </c>
      <c r="G44" s="38">
        <f t="shared" si="5"/>
        <v>0</v>
      </c>
      <c r="H44" s="39">
        <f t="shared" si="6"/>
        <v>0.72948328267477203</v>
      </c>
      <c r="I44" s="39">
        <f t="shared" si="7"/>
        <v>0.72948328267477203</v>
      </c>
      <c r="J44" s="40">
        <v>10</v>
      </c>
      <c r="K44" s="38">
        <f t="shared" si="0"/>
        <v>1.2</v>
      </c>
      <c r="L44" s="33">
        <v>1</v>
      </c>
      <c r="M44" s="33">
        <v>1</v>
      </c>
    </row>
    <row r="45" spans="1:15" s="2" customFormat="1" x14ac:dyDescent="0.25">
      <c r="A45" s="43">
        <v>9</v>
      </c>
      <c r="B45" s="43" t="s">
        <v>46</v>
      </c>
      <c r="C45" s="44">
        <v>19.21</v>
      </c>
      <c r="D45" s="51">
        <v>80</v>
      </c>
      <c r="E45" s="51">
        <v>90</v>
      </c>
      <c r="F45" s="51">
        <v>90</v>
      </c>
      <c r="G45" s="38">
        <f t="shared" si="5"/>
        <v>4.1644976574700676</v>
      </c>
      <c r="H45" s="39">
        <f t="shared" si="6"/>
        <v>4.6850598646538257</v>
      </c>
      <c r="I45" s="39">
        <f t="shared" si="7"/>
        <v>4.6850598646538257</v>
      </c>
      <c r="J45" s="40">
        <v>10</v>
      </c>
      <c r="K45" s="38">
        <f t="shared" si="0"/>
        <v>9</v>
      </c>
      <c r="L45" s="42">
        <v>6</v>
      </c>
      <c r="M45" s="42">
        <v>6</v>
      </c>
      <c r="N45"/>
      <c r="O45"/>
    </row>
    <row r="46" spans="1:15" x14ac:dyDescent="0.25">
      <c r="A46" s="43">
        <v>10</v>
      </c>
      <c r="B46" s="43" t="s">
        <v>193</v>
      </c>
      <c r="C46" s="44">
        <v>66.27</v>
      </c>
      <c r="D46" s="50">
        <v>70</v>
      </c>
      <c r="E46" s="50">
        <v>95</v>
      </c>
      <c r="F46" s="50">
        <v>95</v>
      </c>
      <c r="G46" s="38">
        <f t="shared" si="5"/>
        <v>1.0562848951259998</v>
      </c>
      <c r="H46" s="39">
        <f t="shared" si="6"/>
        <v>1.4335295005281425</v>
      </c>
      <c r="I46" s="39">
        <f t="shared" si="7"/>
        <v>1.4335295005281425</v>
      </c>
      <c r="J46" s="40">
        <v>10</v>
      </c>
      <c r="K46" s="38">
        <f t="shared" si="0"/>
        <v>9.5</v>
      </c>
      <c r="L46" s="33">
        <v>6</v>
      </c>
      <c r="M46" s="33">
        <v>6</v>
      </c>
    </row>
    <row r="47" spans="1:15" x14ac:dyDescent="0.25">
      <c r="A47" s="43">
        <v>11</v>
      </c>
      <c r="B47" s="43" t="s">
        <v>47</v>
      </c>
      <c r="C47" s="44">
        <v>469.95</v>
      </c>
      <c r="D47" s="50">
        <v>120</v>
      </c>
      <c r="E47" s="50">
        <v>115</v>
      </c>
      <c r="F47" s="50">
        <v>115</v>
      </c>
      <c r="G47" s="38">
        <f t="shared" si="5"/>
        <v>0.25534631343759973</v>
      </c>
      <c r="H47" s="39">
        <f t="shared" si="6"/>
        <v>0.24470688371103311</v>
      </c>
      <c r="I47" s="39">
        <f t="shared" si="7"/>
        <v>0.24470688371103311</v>
      </c>
      <c r="J47" s="40">
        <v>10</v>
      </c>
      <c r="K47" s="38">
        <f t="shared" si="0"/>
        <v>11.5</v>
      </c>
      <c r="L47" s="33">
        <v>5</v>
      </c>
      <c r="M47" s="33">
        <v>5</v>
      </c>
    </row>
    <row r="48" spans="1:15" x14ac:dyDescent="0.25">
      <c r="A48" s="43">
        <v>12</v>
      </c>
      <c r="B48" s="43" t="s">
        <v>48</v>
      </c>
      <c r="C48" s="44">
        <v>63.69</v>
      </c>
      <c r="D48" s="50">
        <v>0</v>
      </c>
      <c r="E48" s="50">
        <v>160</v>
      </c>
      <c r="F48" s="50">
        <v>160</v>
      </c>
      <c r="G48" s="38">
        <f t="shared" si="5"/>
        <v>0</v>
      </c>
      <c r="H48" s="39">
        <f t="shared" si="6"/>
        <v>2.5121683152771235</v>
      </c>
      <c r="I48" s="39">
        <f t="shared" si="7"/>
        <v>2.5121683152771235</v>
      </c>
      <c r="J48" s="40">
        <v>10</v>
      </c>
      <c r="K48" s="38">
        <f t="shared" si="0"/>
        <v>16</v>
      </c>
      <c r="L48" s="33">
        <v>2</v>
      </c>
      <c r="M48" s="33">
        <v>2</v>
      </c>
    </row>
    <row r="49" spans="1:13" x14ac:dyDescent="0.25">
      <c r="A49" s="43">
        <v>13</v>
      </c>
      <c r="B49" s="43" t="s">
        <v>182</v>
      </c>
      <c r="C49" s="44"/>
      <c r="D49" s="37"/>
      <c r="E49" s="37"/>
      <c r="F49" s="37"/>
      <c r="G49" s="38"/>
      <c r="H49" s="39"/>
      <c r="I49" s="39"/>
      <c r="J49" s="40"/>
      <c r="K49" s="38"/>
      <c r="L49" s="33"/>
      <c r="M49" s="33"/>
    </row>
    <row r="50" spans="1:13" x14ac:dyDescent="0.25">
      <c r="A50" s="43"/>
      <c r="B50" s="43" t="s">
        <v>183</v>
      </c>
      <c r="C50" s="44">
        <v>195.9</v>
      </c>
      <c r="D50" s="50">
        <v>400</v>
      </c>
      <c r="E50" s="50">
        <v>300</v>
      </c>
      <c r="F50" s="50">
        <v>300</v>
      </c>
      <c r="G50" s="38">
        <f>D50/C50</f>
        <v>2.0418580908626849</v>
      </c>
      <c r="H50" s="39">
        <f>E50/C50</f>
        <v>1.5313935681470137</v>
      </c>
      <c r="I50" s="39">
        <f>F50/C50</f>
        <v>1.5313935681470137</v>
      </c>
      <c r="J50" s="40">
        <v>10</v>
      </c>
      <c r="K50" s="38">
        <f t="shared" si="0"/>
        <v>30</v>
      </c>
      <c r="L50" s="33">
        <v>24</v>
      </c>
      <c r="M50" s="33">
        <v>24</v>
      </c>
    </row>
    <row r="51" spans="1:13" x14ac:dyDescent="0.25">
      <c r="A51" s="43"/>
      <c r="B51" s="43" t="s">
        <v>184</v>
      </c>
      <c r="C51" s="44">
        <v>143.76</v>
      </c>
      <c r="D51" s="50">
        <v>300</v>
      </c>
      <c r="E51" s="50">
        <v>290</v>
      </c>
      <c r="F51" s="50">
        <v>290</v>
      </c>
      <c r="G51" s="38">
        <f>D51/C51</f>
        <v>2.0868113522537564</v>
      </c>
      <c r="H51" s="39">
        <f>E51/C51</f>
        <v>2.0172509738452979</v>
      </c>
      <c r="I51" s="39">
        <f>F51/C51</f>
        <v>2.0172509738452979</v>
      </c>
      <c r="J51" s="40">
        <v>10</v>
      </c>
      <c r="K51" s="38">
        <f t="shared" si="0"/>
        <v>29</v>
      </c>
      <c r="L51" s="33">
        <v>15</v>
      </c>
      <c r="M51" s="33">
        <v>15</v>
      </c>
    </row>
    <row r="52" spans="1:13" x14ac:dyDescent="0.25">
      <c r="A52" s="43">
        <v>14</v>
      </c>
      <c r="B52" s="43" t="s">
        <v>49</v>
      </c>
      <c r="C52" s="44">
        <v>46.89</v>
      </c>
      <c r="D52" s="50">
        <v>150</v>
      </c>
      <c r="E52" s="50">
        <v>180</v>
      </c>
      <c r="F52" s="50">
        <v>180</v>
      </c>
      <c r="G52" s="38">
        <f>D52/C52</f>
        <v>3.1989763275751759</v>
      </c>
      <c r="H52" s="39">
        <f>E52/C52</f>
        <v>3.8387715930902111</v>
      </c>
      <c r="I52" s="39">
        <f>F52/C52</f>
        <v>3.8387715930902111</v>
      </c>
      <c r="J52" s="40">
        <v>10</v>
      </c>
      <c r="K52" s="38">
        <f t="shared" si="0"/>
        <v>18</v>
      </c>
      <c r="L52" s="33">
        <v>13</v>
      </c>
      <c r="M52" s="33">
        <v>13</v>
      </c>
    </row>
    <row r="53" spans="1:13" x14ac:dyDescent="0.25">
      <c r="A53" s="43">
        <v>15</v>
      </c>
      <c r="B53" s="43" t="s">
        <v>50</v>
      </c>
      <c r="C53" s="44"/>
      <c r="D53" s="50"/>
      <c r="E53" s="50"/>
      <c r="F53" s="50"/>
      <c r="G53" s="38"/>
      <c r="H53" s="39"/>
      <c r="I53" s="39"/>
      <c r="J53" s="40"/>
      <c r="K53" s="38"/>
      <c r="L53" s="33"/>
      <c r="M53" s="33"/>
    </row>
    <row r="54" spans="1:13" x14ac:dyDescent="0.25">
      <c r="A54" s="43"/>
      <c r="B54" s="43" t="s">
        <v>194</v>
      </c>
      <c r="C54" s="44">
        <v>63.09</v>
      </c>
      <c r="D54" s="50">
        <v>105</v>
      </c>
      <c r="E54" s="50">
        <v>70</v>
      </c>
      <c r="F54" s="50">
        <v>70</v>
      </c>
      <c r="G54" s="38">
        <f>D54/C54</f>
        <v>1.6642891107941036</v>
      </c>
      <c r="H54" s="39">
        <f>E54/C54</f>
        <v>1.1095260738627357</v>
      </c>
      <c r="I54" s="39">
        <f>F54/C54</f>
        <v>1.1095260738627357</v>
      </c>
      <c r="J54" s="40">
        <v>10</v>
      </c>
      <c r="K54" s="38">
        <f t="shared" si="0"/>
        <v>7</v>
      </c>
      <c r="L54" s="33">
        <v>7</v>
      </c>
      <c r="M54" s="33">
        <v>7</v>
      </c>
    </row>
    <row r="55" spans="1:13" x14ac:dyDescent="0.25">
      <c r="A55" s="43"/>
      <c r="B55" s="43" t="s">
        <v>195</v>
      </c>
      <c r="C55" s="44">
        <v>178.68</v>
      </c>
      <c r="D55" s="50">
        <v>295</v>
      </c>
      <c r="E55" s="50">
        <v>280</v>
      </c>
      <c r="F55" s="50">
        <v>280</v>
      </c>
      <c r="G55" s="38">
        <f>D55/C55</f>
        <v>1.6509961943138571</v>
      </c>
      <c r="H55" s="39">
        <f>E55/C55</f>
        <v>1.567047235280949</v>
      </c>
      <c r="I55" s="39">
        <f>F55/C55</f>
        <v>1.567047235280949</v>
      </c>
      <c r="J55" s="40">
        <v>10</v>
      </c>
      <c r="K55" s="38">
        <f t="shared" si="0"/>
        <v>28</v>
      </c>
      <c r="L55" s="33">
        <v>18</v>
      </c>
      <c r="M55" s="33">
        <v>18</v>
      </c>
    </row>
    <row r="56" spans="1:13" x14ac:dyDescent="0.25">
      <c r="A56" s="43">
        <v>16</v>
      </c>
      <c r="B56" s="43" t="s">
        <v>224</v>
      </c>
      <c r="C56" s="52">
        <v>59.66</v>
      </c>
      <c r="D56" s="53">
        <v>70</v>
      </c>
      <c r="E56" s="53">
        <v>21</v>
      </c>
      <c r="F56" s="53">
        <v>21</v>
      </c>
      <c r="G56" s="38">
        <f>D56/C56</f>
        <v>1.1733154542406974</v>
      </c>
      <c r="H56" s="41">
        <f>E56/C56</f>
        <v>0.35199463627220923</v>
      </c>
      <c r="I56" s="41">
        <f>F56/C56</f>
        <v>0.35199463627220923</v>
      </c>
      <c r="J56" s="40">
        <v>10</v>
      </c>
      <c r="K56" s="38">
        <f t="shared" si="0"/>
        <v>2.1</v>
      </c>
      <c r="L56" s="33">
        <v>2</v>
      </c>
      <c r="M56" s="33">
        <v>2</v>
      </c>
    </row>
    <row r="57" spans="1:13" x14ac:dyDescent="0.25">
      <c r="A57" s="43">
        <v>17</v>
      </c>
      <c r="B57" s="43" t="s">
        <v>172</v>
      </c>
      <c r="C57" s="44">
        <v>115.22</v>
      </c>
      <c r="D57" s="50">
        <v>350</v>
      </c>
      <c r="E57" s="50">
        <v>365</v>
      </c>
      <c r="F57" s="50">
        <v>365</v>
      </c>
      <c r="G57" s="38">
        <f>D57/C57</f>
        <v>3.0376670716889431</v>
      </c>
      <c r="H57" s="39">
        <f>E57/C57</f>
        <v>3.1678528033327549</v>
      </c>
      <c r="I57" s="39">
        <f>F57/C57</f>
        <v>3.1678528033327549</v>
      </c>
      <c r="J57" s="40">
        <v>10</v>
      </c>
      <c r="K57" s="38">
        <f t="shared" si="0"/>
        <v>36.5</v>
      </c>
      <c r="L57" s="33">
        <v>30</v>
      </c>
      <c r="M57" s="33">
        <v>30</v>
      </c>
    </row>
    <row r="58" spans="1:13" x14ac:dyDescent="0.25">
      <c r="A58" s="43">
        <v>18</v>
      </c>
      <c r="B58" s="43" t="s">
        <v>51</v>
      </c>
      <c r="C58" s="44">
        <v>218.65</v>
      </c>
      <c r="D58" s="50">
        <v>70</v>
      </c>
      <c r="E58" s="50">
        <v>60</v>
      </c>
      <c r="F58" s="50">
        <v>60</v>
      </c>
      <c r="G58" s="38">
        <f>D58/C58</f>
        <v>0.32014635261833979</v>
      </c>
      <c r="H58" s="39">
        <f>E58/C58</f>
        <v>0.27441115938714838</v>
      </c>
      <c r="I58" s="39">
        <f>F58/C58</f>
        <v>0.27441115938714838</v>
      </c>
      <c r="J58" s="40">
        <v>10</v>
      </c>
      <c r="K58" s="38">
        <f t="shared" si="0"/>
        <v>6</v>
      </c>
      <c r="L58" s="33">
        <v>6</v>
      </c>
      <c r="M58" s="33">
        <v>6</v>
      </c>
    </row>
    <row r="59" spans="1:13" ht="57" x14ac:dyDescent="0.25">
      <c r="A59" s="43"/>
      <c r="B59" s="43" t="s">
        <v>219</v>
      </c>
      <c r="C59" s="44"/>
      <c r="D59" s="37"/>
      <c r="E59" s="37"/>
      <c r="F59" s="37"/>
      <c r="G59" s="38"/>
      <c r="H59" s="39"/>
      <c r="I59" s="39"/>
      <c r="J59" s="40"/>
      <c r="K59" s="38"/>
      <c r="L59" s="33">
        <v>6</v>
      </c>
      <c r="M59" s="33">
        <v>6</v>
      </c>
    </row>
    <row r="60" spans="1:13" x14ac:dyDescent="0.25">
      <c r="A60" s="43">
        <v>19</v>
      </c>
      <c r="B60" s="43" t="s">
        <v>52</v>
      </c>
      <c r="C60" s="44">
        <v>111.66</v>
      </c>
      <c r="D60" s="50">
        <v>260</v>
      </c>
      <c r="E60" s="50">
        <v>280</v>
      </c>
      <c r="F60" s="50">
        <v>280</v>
      </c>
      <c r="G60" s="38">
        <f>D60/C60</f>
        <v>2.3284972237148489</v>
      </c>
      <c r="H60" s="39">
        <f>E60/C60</f>
        <v>2.5076123947698372</v>
      </c>
      <c r="I60" s="39">
        <f>F60/C60</f>
        <v>2.5076123947698372</v>
      </c>
      <c r="J60" s="40">
        <v>10</v>
      </c>
      <c r="K60" s="38">
        <f t="shared" si="0"/>
        <v>28</v>
      </c>
      <c r="L60" s="33">
        <v>26</v>
      </c>
      <c r="M60" s="33">
        <v>26</v>
      </c>
    </row>
    <row r="61" spans="1:13" ht="15" customHeight="1" x14ac:dyDescent="0.25">
      <c r="A61" s="43">
        <v>20</v>
      </c>
      <c r="B61" s="54" t="s">
        <v>139</v>
      </c>
      <c r="C61" s="44">
        <v>35.29</v>
      </c>
      <c r="D61" s="50">
        <v>90</v>
      </c>
      <c r="E61" s="50">
        <v>64</v>
      </c>
      <c r="F61" s="50">
        <v>64</v>
      </c>
      <c r="G61" s="38">
        <f>D61/C61</f>
        <v>2.5502975347123833</v>
      </c>
      <c r="H61" s="39">
        <f>E61/C61</f>
        <v>1.8135449135732502</v>
      </c>
      <c r="I61" s="39">
        <f>F61/C61</f>
        <v>1.8135449135732502</v>
      </c>
      <c r="J61" s="40">
        <v>0</v>
      </c>
      <c r="K61" s="38">
        <f t="shared" si="0"/>
        <v>0</v>
      </c>
      <c r="L61" s="33">
        <v>0</v>
      </c>
      <c r="M61" s="33">
        <v>0</v>
      </c>
    </row>
    <row r="62" spans="1:13" ht="33.950000000000003" customHeight="1" x14ac:dyDescent="0.25">
      <c r="A62" s="61" t="s">
        <v>53</v>
      </c>
      <c r="B62" s="61"/>
      <c r="C62" s="42">
        <v>1703.5</v>
      </c>
      <c r="D62" s="42">
        <v>3025</v>
      </c>
      <c r="E62" s="42">
        <v>3111</v>
      </c>
      <c r="F62" s="42">
        <v>3111</v>
      </c>
      <c r="G62" s="38">
        <f>D62/C62</f>
        <v>1.7757557968887585</v>
      </c>
      <c r="H62" s="41">
        <f>E62/C62</f>
        <v>1.8262400939242736</v>
      </c>
      <c r="I62" s="41">
        <f>F62/C62</f>
        <v>1.8262400939242736</v>
      </c>
      <c r="J62" s="40"/>
      <c r="K62" s="38">
        <v>352</v>
      </c>
      <c r="L62" s="33">
        <f>L34+L36+L38+L40+L41+L42+L43+L44+L45+L46+L47+L48+L50+L51+L52+L54+L55+L56+L57+L58+L60+L61</f>
        <v>260</v>
      </c>
      <c r="M62" s="33">
        <f>M34+M36+M38+M40+M41+M42+M43+M44+M45+M46+M47+M48+M50+M51+M52+M54+M55+M56+M57+M58+M60+M61</f>
        <v>260</v>
      </c>
    </row>
    <row r="63" spans="1:13" x14ac:dyDescent="0.25">
      <c r="A63" s="61" t="s">
        <v>54</v>
      </c>
      <c r="B63" s="61"/>
      <c r="C63" s="42"/>
      <c r="D63" s="33"/>
      <c r="E63" s="33"/>
      <c r="F63" s="33"/>
      <c r="G63" s="38"/>
      <c r="H63" s="39"/>
      <c r="I63" s="39"/>
      <c r="J63" s="40"/>
      <c r="K63" s="38"/>
      <c r="L63" s="33"/>
      <c r="M63" s="33"/>
    </row>
    <row r="64" spans="1:13" x14ac:dyDescent="0.25">
      <c r="A64" s="43">
        <v>1</v>
      </c>
      <c r="B64" s="43" t="s">
        <v>55</v>
      </c>
      <c r="C64" s="44">
        <v>78.510000000000005</v>
      </c>
      <c r="D64" s="37">
        <v>50</v>
      </c>
      <c r="E64" s="37">
        <v>58</v>
      </c>
      <c r="F64" s="37">
        <v>58</v>
      </c>
      <c r="G64" s="38">
        <f t="shared" ref="G64:G76" si="8">D64/C64</f>
        <v>0.63686154629983438</v>
      </c>
      <c r="H64" s="39">
        <f t="shared" ref="H64:H76" si="9">E64/C64</f>
        <v>0.73875939370780785</v>
      </c>
      <c r="I64" s="39">
        <f t="shared" ref="I64:I76" si="10">F64/C64</f>
        <v>0.73875939370780785</v>
      </c>
      <c r="J64" s="40">
        <v>10</v>
      </c>
      <c r="K64" s="38">
        <f t="shared" si="0"/>
        <v>5.8</v>
      </c>
      <c r="L64" s="33">
        <v>2</v>
      </c>
      <c r="M64" s="33">
        <v>2</v>
      </c>
    </row>
    <row r="65" spans="1:13" x14ac:dyDescent="0.25">
      <c r="A65" s="43">
        <v>2</v>
      </c>
      <c r="B65" s="43" t="s">
        <v>56</v>
      </c>
      <c r="C65" s="44">
        <v>121.45</v>
      </c>
      <c r="D65" s="37">
        <v>0</v>
      </c>
      <c r="E65" s="37">
        <v>0</v>
      </c>
      <c r="F65" s="37">
        <v>0</v>
      </c>
      <c r="G65" s="38">
        <f t="shared" si="8"/>
        <v>0</v>
      </c>
      <c r="H65" s="39">
        <f t="shared" si="9"/>
        <v>0</v>
      </c>
      <c r="I65" s="39">
        <f t="shared" si="10"/>
        <v>0</v>
      </c>
      <c r="J65" s="40">
        <v>0</v>
      </c>
      <c r="K65" s="38">
        <f t="shared" si="0"/>
        <v>0</v>
      </c>
      <c r="L65" s="33">
        <v>0</v>
      </c>
      <c r="M65" s="33">
        <v>0</v>
      </c>
    </row>
    <row r="66" spans="1:13" x14ac:dyDescent="0.25">
      <c r="A66" s="43">
        <v>3</v>
      </c>
      <c r="B66" s="43" t="s">
        <v>57</v>
      </c>
      <c r="C66" s="44">
        <v>27.63</v>
      </c>
      <c r="D66" s="37">
        <v>0</v>
      </c>
      <c r="E66" s="37">
        <v>0</v>
      </c>
      <c r="F66" s="37">
        <v>0</v>
      </c>
      <c r="G66" s="38">
        <f t="shared" si="8"/>
        <v>0</v>
      </c>
      <c r="H66" s="39">
        <f t="shared" si="9"/>
        <v>0</v>
      </c>
      <c r="I66" s="39">
        <f t="shared" si="10"/>
        <v>0</v>
      </c>
      <c r="J66" s="40">
        <v>0</v>
      </c>
      <c r="K66" s="38">
        <f t="shared" si="0"/>
        <v>0</v>
      </c>
      <c r="L66" s="33">
        <v>0</v>
      </c>
      <c r="M66" s="33">
        <v>0</v>
      </c>
    </row>
    <row r="67" spans="1:13" x14ac:dyDescent="0.25">
      <c r="A67" s="43">
        <v>4</v>
      </c>
      <c r="B67" s="43" t="s">
        <v>124</v>
      </c>
      <c r="C67" s="44">
        <v>9.34</v>
      </c>
      <c r="D67" s="50">
        <v>130</v>
      </c>
      <c r="E67" s="50">
        <v>104</v>
      </c>
      <c r="F67" s="50">
        <v>104</v>
      </c>
      <c r="G67" s="38">
        <f t="shared" si="8"/>
        <v>13.918629550321199</v>
      </c>
      <c r="H67" s="39">
        <f t="shared" si="9"/>
        <v>11.13490364025696</v>
      </c>
      <c r="I67" s="39">
        <f t="shared" si="10"/>
        <v>11.13490364025696</v>
      </c>
      <c r="J67" s="40">
        <v>10</v>
      </c>
      <c r="K67" s="38">
        <f t="shared" si="0"/>
        <v>10.4</v>
      </c>
      <c r="L67" s="33">
        <v>8</v>
      </c>
      <c r="M67" s="33">
        <v>8</v>
      </c>
    </row>
    <row r="68" spans="1:13" x14ac:dyDescent="0.25">
      <c r="A68" s="43">
        <v>5</v>
      </c>
      <c r="B68" s="43" t="s">
        <v>214</v>
      </c>
      <c r="C68" s="44">
        <v>1457.32</v>
      </c>
      <c r="D68" s="37">
        <v>0</v>
      </c>
      <c r="E68" s="37">
        <v>280</v>
      </c>
      <c r="F68" s="37">
        <v>280</v>
      </c>
      <c r="G68" s="38">
        <f t="shared" si="8"/>
        <v>0</v>
      </c>
      <c r="H68" s="39">
        <f t="shared" si="9"/>
        <v>0.19213350533856668</v>
      </c>
      <c r="I68" s="39">
        <f t="shared" si="10"/>
        <v>0.19213350533856668</v>
      </c>
      <c r="J68" s="40">
        <v>10</v>
      </c>
      <c r="K68" s="38">
        <f t="shared" si="0"/>
        <v>28</v>
      </c>
      <c r="L68" s="33">
        <v>5</v>
      </c>
      <c r="M68" s="33">
        <v>5</v>
      </c>
    </row>
    <row r="69" spans="1:13" x14ac:dyDescent="0.25">
      <c r="A69" s="43">
        <v>6</v>
      </c>
      <c r="B69" s="43" t="s">
        <v>58</v>
      </c>
      <c r="C69" s="44">
        <v>229.9</v>
      </c>
      <c r="D69" s="37">
        <v>0</v>
      </c>
      <c r="E69" s="37">
        <v>14</v>
      </c>
      <c r="F69" s="37">
        <v>14</v>
      </c>
      <c r="G69" s="38">
        <f t="shared" si="8"/>
        <v>0</v>
      </c>
      <c r="H69" s="39">
        <f t="shared" si="9"/>
        <v>6.0896041757285774E-2</v>
      </c>
      <c r="I69" s="39">
        <f t="shared" si="10"/>
        <v>6.0896041757285774E-2</v>
      </c>
      <c r="J69" s="40">
        <v>10</v>
      </c>
      <c r="K69" s="38">
        <f t="shared" si="0"/>
        <v>1.4</v>
      </c>
      <c r="L69" s="33">
        <v>0</v>
      </c>
      <c r="M69" s="33">
        <v>0</v>
      </c>
    </row>
    <row r="70" spans="1:13" x14ac:dyDescent="0.25">
      <c r="A70" s="43">
        <v>7</v>
      </c>
      <c r="B70" s="43" t="s">
        <v>59</v>
      </c>
      <c r="C70" s="44">
        <v>109.49</v>
      </c>
      <c r="D70" s="37">
        <v>65</v>
      </c>
      <c r="E70" s="37">
        <v>80</v>
      </c>
      <c r="F70" s="37">
        <v>80</v>
      </c>
      <c r="G70" s="38">
        <f t="shared" si="8"/>
        <v>0.59366152160014618</v>
      </c>
      <c r="H70" s="39">
        <f t="shared" si="9"/>
        <v>0.73066033427710297</v>
      </c>
      <c r="I70" s="39">
        <f t="shared" si="10"/>
        <v>0.73066033427710297</v>
      </c>
      <c r="J70" s="40">
        <v>10</v>
      </c>
      <c r="K70" s="38">
        <f t="shared" si="0"/>
        <v>8</v>
      </c>
      <c r="L70" s="33">
        <v>0</v>
      </c>
      <c r="M70" s="33">
        <v>0</v>
      </c>
    </row>
    <row r="71" spans="1:13" x14ac:dyDescent="0.25">
      <c r="A71" s="43">
        <v>8</v>
      </c>
      <c r="B71" s="43" t="s">
        <v>60</v>
      </c>
      <c r="C71" s="44">
        <v>37.19</v>
      </c>
      <c r="D71" s="37">
        <v>0</v>
      </c>
      <c r="E71" s="37">
        <v>0</v>
      </c>
      <c r="F71" s="37">
        <v>0</v>
      </c>
      <c r="G71" s="38">
        <f t="shared" si="8"/>
        <v>0</v>
      </c>
      <c r="H71" s="39">
        <f t="shared" si="9"/>
        <v>0</v>
      </c>
      <c r="I71" s="39">
        <f t="shared" si="10"/>
        <v>0</v>
      </c>
      <c r="J71" s="40">
        <v>0</v>
      </c>
      <c r="K71" s="38">
        <f t="shared" si="0"/>
        <v>0</v>
      </c>
      <c r="L71" s="33">
        <v>0</v>
      </c>
      <c r="M71" s="33">
        <v>0</v>
      </c>
    </row>
    <row r="72" spans="1:13" x14ac:dyDescent="0.25">
      <c r="A72" s="55">
        <v>9</v>
      </c>
      <c r="B72" s="43" t="s">
        <v>216</v>
      </c>
      <c r="C72" s="52">
        <v>12.66</v>
      </c>
      <c r="D72" s="47">
        <v>6</v>
      </c>
      <c r="E72" s="47">
        <v>30</v>
      </c>
      <c r="F72" s="47">
        <v>30</v>
      </c>
      <c r="G72" s="38">
        <f t="shared" si="8"/>
        <v>0.47393364928909953</v>
      </c>
      <c r="H72" s="41">
        <f t="shared" si="9"/>
        <v>2.3696682464454977</v>
      </c>
      <c r="I72" s="41">
        <f t="shared" si="10"/>
        <v>2.3696682464454977</v>
      </c>
      <c r="J72" s="40">
        <v>10</v>
      </c>
      <c r="K72" s="38">
        <f t="shared" si="0"/>
        <v>3</v>
      </c>
      <c r="L72" s="33">
        <v>3</v>
      </c>
      <c r="M72" s="33">
        <v>3</v>
      </c>
    </row>
    <row r="73" spans="1:13" x14ac:dyDescent="0.25">
      <c r="A73" s="55">
        <v>10</v>
      </c>
      <c r="B73" s="43" t="s">
        <v>189</v>
      </c>
      <c r="C73" s="52">
        <v>111.64</v>
      </c>
      <c r="D73" s="47">
        <v>240</v>
      </c>
      <c r="E73" s="47">
        <v>260</v>
      </c>
      <c r="F73" s="47">
        <v>260</v>
      </c>
      <c r="G73" s="38">
        <f t="shared" si="8"/>
        <v>2.149767108563239</v>
      </c>
      <c r="H73" s="41">
        <f t="shared" si="9"/>
        <v>2.3289143676101753</v>
      </c>
      <c r="I73" s="41">
        <f t="shared" si="10"/>
        <v>2.3289143676101753</v>
      </c>
      <c r="J73" s="40">
        <v>10</v>
      </c>
      <c r="K73" s="38">
        <f t="shared" si="0"/>
        <v>26</v>
      </c>
      <c r="L73" s="33">
        <v>20</v>
      </c>
      <c r="M73" s="33">
        <v>20</v>
      </c>
    </row>
    <row r="74" spans="1:13" ht="19.350000000000001" customHeight="1" x14ac:dyDescent="0.25">
      <c r="A74" s="43">
        <v>11</v>
      </c>
      <c r="B74" s="56" t="s">
        <v>172</v>
      </c>
      <c r="C74" s="52">
        <v>70.319999999999993</v>
      </c>
      <c r="D74" s="47">
        <v>124</v>
      </c>
      <c r="E74" s="47">
        <v>170</v>
      </c>
      <c r="F74" s="47">
        <v>170</v>
      </c>
      <c r="G74" s="38">
        <f t="shared" si="8"/>
        <v>1.7633674630261662</v>
      </c>
      <c r="H74" s="41">
        <f t="shared" si="9"/>
        <v>2.4175199089874861</v>
      </c>
      <c r="I74" s="41">
        <f t="shared" si="10"/>
        <v>2.4175199089874861</v>
      </c>
      <c r="J74" s="40">
        <v>10</v>
      </c>
      <c r="K74" s="38">
        <f t="shared" si="0"/>
        <v>17</v>
      </c>
      <c r="L74" s="33">
        <v>15</v>
      </c>
      <c r="M74" s="33">
        <v>15</v>
      </c>
    </row>
    <row r="75" spans="1:13" ht="17.45" customHeight="1" x14ac:dyDescent="0.25">
      <c r="A75" s="43">
        <v>12</v>
      </c>
      <c r="B75" s="43" t="s">
        <v>139</v>
      </c>
      <c r="C75" s="44">
        <v>22.27</v>
      </c>
      <c r="D75" s="37">
        <v>70</v>
      </c>
      <c r="E75" s="37">
        <v>64</v>
      </c>
      <c r="F75" s="37">
        <v>64</v>
      </c>
      <c r="G75" s="38">
        <f t="shared" si="8"/>
        <v>3.1432420296362822</v>
      </c>
      <c r="H75" s="39">
        <f t="shared" si="9"/>
        <v>2.8738212842388866</v>
      </c>
      <c r="I75" s="39">
        <f t="shared" si="10"/>
        <v>2.8738212842388866</v>
      </c>
      <c r="J75" s="40">
        <v>0</v>
      </c>
      <c r="K75" s="38">
        <f t="shared" si="0"/>
        <v>0</v>
      </c>
      <c r="L75" s="33">
        <v>0</v>
      </c>
      <c r="M75" s="33">
        <v>0</v>
      </c>
    </row>
    <row r="76" spans="1:13" ht="31.35" customHeight="1" x14ac:dyDescent="0.25">
      <c r="A76" s="65" t="s">
        <v>61</v>
      </c>
      <c r="B76" s="66"/>
      <c r="C76" s="42">
        <f>SUM(C64:C75)</f>
        <v>2287.7199999999998</v>
      </c>
      <c r="D76" s="42">
        <f t="shared" ref="D76:E76" si="11">SUM(D64:D75)</f>
        <v>685</v>
      </c>
      <c r="E76" s="42">
        <f t="shared" si="11"/>
        <v>1060</v>
      </c>
      <c r="F76" s="42">
        <f t="shared" ref="F76" si="12">SUM(F64:F75)</f>
        <v>1060</v>
      </c>
      <c r="G76" s="38">
        <f t="shared" si="8"/>
        <v>0.2994247547776826</v>
      </c>
      <c r="H76" s="41">
        <f t="shared" si="9"/>
        <v>0.46334341615232638</v>
      </c>
      <c r="I76" s="41">
        <f t="shared" si="10"/>
        <v>0.46334341615232638</v>
      </c>
      <c r="J76" s="40"/>
      <c r="K76" s="38">
        <v>98</v>
      </c>
      <c r="L76" s="33">
        <f t="shared" ref="L76:M76" si="13">SUM(L64:L75)</f>
        <v>53</v>
      </c>
      <c r="M76" s="33">
        <f t="shared" si="13"/>
        <v>53</v>
      </c>
    </row>
    <row r="77" spans="1:13" ht="30.6" customHeight="1" x14ac:dyDescent="0.25">
      <c r="A77" s="61" t="s">
        <v>69</v>
      </c>
      <c r="B77" s="61"/>
      <c r="C77" s="42"/>
      <c r="D77" s="33"/>
      <c r="E77" s="33"/>
      <c r="F77" s="33"/>
      <c r="G77" s="38"/>
      <c r="H77" s="39"/>
      <c r="I77" s="39"/>
      <c r="J77" s="40"/>
      <c r="K77" s="38"/>
      <c r="L77" s="33"/>
      <c r="M77" s="33"/>
    </row>
    <row r="78" spans="1:13" x14ac:dyDescent="0.25">
      <c r="A78" s="43">
        <v>1</v>
      </c>
      <c r="B78" s="43" t="s">
        <v>70</v>
      </c>
      <c r="C78" s="44">
        <v>915.96</v>
      </c>
      <c r="D78" s="37">
        <v>47</v>
      </c>
      <c r="E78" s="37">
        <v>50</v>
      </c>
      <c r="F78" s="37">
        <v>50</v>
      </c>
      <c r="G78" s="38">
        <f t="shared" ref="G78:G84" si="14">D78/C78</f>
        <v>5.1312284379230529E-2</v>
      </c>
      <c r="H78" s="39">
        <f t="shared" ref="H78:H84" si="15">E78/C78</f>
        <v>5.4587536573649502E-2</v>
      </c>
      <c r="I78" s="39">
        <f t="shared" ref="I78:I84" si="16">F78/C78</f>
        <v>5.4587536573649502E-2</v>
      </c>
      <c r="J78" s="40">
        <v>10</v>
      </c>
      <c r="K78" s="38">
        <f t="shared" ref="K78:K121" si="17">J78*F78/100</f>
        <v>5</v>
      </c>
      <c r="L78" s="33">
        <v>0</v>
      </c>
      <c r="M78" s="33">
        <v>0</v>
      </c>
    </row>
    <row r="79" spans="1:13" x14ac:dyDescent="0.25">
      <c r="A79" s="43">
        <v>2</v>
      </c>
      <c r="B79" s="43" t="s">
        <v>71</v>
      </c>
      <c r="C79" s="44">
        <v>56.6</v>
      </c>
      <c r="D79" s="37">
        <v>4</v>
      </c>
      <c r="E79" s="37">
        <v>15</v>
      </c>
      <c r="F79" s="37">
        <v>15</v>
      </c>
      <c r="G79" s="38">
        <f t="shared" si="14"/>
        <v>7.0671378091872794E-2</v>
      </c>
      <c r="H79" s="39">
        <f t="shared" si="15"/>
        <v>0.26501766784452296</v>
      </c>
      <c r="I79" s="39">
        <f t="shared" si="16"/>
        <v>0.26501766784452296</v>
      </c>
      <c r="J79" s="40">
        <v>10</v>
      </c>
      <c r="K79" s="38">
        <f t="shared" si="17"/>
        <v>1.5</v>
      </c>
      <c r="L79" s="33">
        <v>0</v>
      </c>
      <c r="M79" s="33">
        <v>0</v>
      </c>
    </row>
    <row r="80" spans="1:13" x14ac:dyDescent="0.25">
      <c r="A80" s="43">
        <v>3</v>
      </c>
      <c r="B80" s="43" t="s">
        <v>72</v>
      </c>
      <c r="C80" s="44">
        <v>96.12</v>
      </c>
      <c r="D80" s="37">
        <v>0</v>
      </c>
      <c r="E80" s="37">
        <v>30</v>
      </c>
      <c r="F80" s="37">
        <v>30</v>
      </c>
      <c r="G80" s="38">
        <f t="shared" si="14"/>
        <v>0</v>
      </c>
      <c r="H80" s="39">
        <f t="shared" si="15"/>
        <v>0.31210986267166041</v>
      </c>
      <c r="I80" s="39">
        <f t="shared" si="16"/>
        <v>0.31210986267166041</v>
      </c>
      <c r="J80" s="40">
        <v>10</v>
      </c>
      <c r="K80" s="38">
        <f t="shared" si="17"/>
        <v>3</v>
      </c>
      <c r="L80" s="33">
        <v>0</v>
      </c>
      <c r="M80" s="33">
        <v>0</v>
      </c>
    </row>
    <row r="81" spans="1:13" x14ac:dyDescent="0.25">
      <c r="A81" s="43">
        <v>4</v>
      </c>
      <c r="B81" s="43" t="s">
        <v>73</v>
      </c>
      <c r="C81" s="44">
        <v>136.11000000000001</v>
      </c>
      <c r="D81" s="37">
        <v>0</v>
      </c>
      <c r="E81" s="37">
        <v>0</v>
      </c>
      <c r="F81" s="37">
        <v>0</v>
      </c>
      <c r="G81" s="38">
        <f t="shared" si="14"/>
        <v>0</v>
      </c>
      <c r="H81" s="39">
        <f t="shared" si="15"/>
        <v>0</v>
      </c>
      <c r="I81" s="39">
        <f t="shared" si="16"/>
        <v>0</v>
      </c>
      <c r="J81" s="40">
        <v>0</v>
      </c>
      <c r="K81" s="38">
        <f t="shared" si="17"/>
        <v>0</v>
      </c>
      <c r="L81" s="33">
        <v>0</v>
      </c>
      <c r="M81" s="33">
        <v>0</v>
      </c>
    </row>
    <row r="82" spans="1:13" ht="15.6" customHeight="1" x14ac:dyDescent="0.25">
      <c r="A82" s="43">
        <v>5</v>
      </c>
      <c r="B82" s="43" t="s">
        <v>74</v>
      </c>
      <c r="C82" s="44">
        <v>522.54</v>
      </c>
      <c r="D82" s="37">
        <v>20</v>
      </c>
      <c r="E82" s="37">
        <v>15</v>
      </c>
      <c r="F82" s="37">
        <v>15</v>
      </c>
      <c r="G82" s="38">
        <f t="shared" si="14"/>
        <v>3.8274581850193293E-2</v>
      </c>
      <c r="H82" s="39">
        <f t="shared" si="15"/>
        <v>2.8705936387644966E-2</v>
      </c>
      <c r="I82" s="39">
        <f t="shared" si="16"/>
        <v>2.8705936387644966E-2</v>
      </c>
      <c r="J82" s="40">
        <v>10</v>
      </c>
      <c r="K82" s="38">
        <f t="shared" si="17"/>
        <v>1.5</v>
      </c>
      <c r="L82" s="33">
        <v>0</v>
      </c>
      <c r="M82" s="33">
        <v>0</v>
      </c>
    </row>
    <row r="83" spans="1:13" x14ac:dyDescent="0.25">
      <c r="A83" s="43">
        <v>6</v>
      </c>
      <c r="B83" s="43" t="s">
        <v>75</v>
      </c>
      <c r="C83" s="44">
        <v>286.06</v>
      </c>
      <c r="D83" s="37">
        <v>24</v>
      </c>
      <c r="E83" s="37">
        <v>30</v>
      </c>
      <c r="F83" s="37">
        <v>30</v>
      </c>
      <c r="G83" s="48">
        <f t="shared" si="14"/>
        <v>8.3898482835768715E-2</v>
      </c>
      <c r="H83" s="39">
        <f t="shared" si="15"/>
        <v>0.1048731035447109</v>
      </c>
      <c r="I83" s="39">
        <f t="shared" si="16"/>
        <v>0.1048731035447109</v>
      </c>
      <c r="J83" s="49">
        <v>10</v>
      </c>
      <c r="K83" s="38">
        <f t="shared" si="17"/>
        <v>3</v>
      </c>
      <c r="L83" s="36">
        <v>0</v>
      </c>
      <c r="M83" s="36">
        <v>0</v>
      </c>
    </row>
    <row r="84" spans="1:13" x14ac:dyDescent="0.25">
      <c r="A84" s="43">
        <v>7</v>
      </c>
      <c r="B84" s="43" t="s">
        <v>76</v>
      </c>
      <c r="C84" s="44">
        <v>118.92</v>
      </c>
      <c r="D84" s="37">
        <v>0</v>
      </c>
      <c r="E84" s="37">
        <v>0</v>
      </c>
      <c r="F84" s="37">
        <v>0</v>
      </c>
      <c r="G84" s="38">
        <f t="shared" si="14"/>
        <v>0</v>
      </c>
      <c r="H84" s="39">
        <f t="shared" si="15"/>
        <v>0</v>
      </c>
      <c r="I84" s="39">
        <f t="shared" si="16"/>
        <v>0</v>
      </c>
      <c r="J84" s="40">
        <v>0</v>
      </c>
      <c r="K84" s="38">
        <f t="shared" si="17"/>
        <v>0</v>
      </c>
      <c r="L84" s="33">
        <v>0</v>
      </c>
      <c r="M84" s="33">
        <v>0</v>
      </c>
    </row>
    <row r="85" spans="1:13" x14ac:dyDescent="0.25">
      <c r="A85" s="59">
        <v>8</v>
      </c>
      <c r="B85" s="43" t="s">
        <v>190</v>
      </c>
      <c r="C85" s="44"/>
      <c r="D85" s="37"/>
      <c r="E85" s="37"/>
      <c r="F85" s="37"/>
      <c r="G85" s="38"/>
      <c r="H85" s="39"/>
      <c r="I85" s="39"/>
      <c r="J85" s="40"/>
      <c r="K85" s="38"/>
      <c r="L85" s="33"/>
      <c r="M85" s="33"/>
    </row>
    <row r="86" spans="1:13" x14ac:dyDescent="0.25">
      <c r="A86" s="60"/>
      <c r="B86" s="43" t="s">
        <v>185</v>
      </c>
      <c r="C86" s="44">
        <v>585.29</v>
      </c>
      <c r="D86" s="37">
        <v>0</v>
      </c>
      <c r="E86" s="37">
        <v>0</v>
      </c>
      <c r="F86" s="37">
        <v>0</v>
      </c>
      <c r="G86" s="38">
        <f t="shared" ref="G86:G91" si="18">D86/C86</f>
        <v>0</v>
      </c>
      <c r="H86" s="39">
        <f t="shared" ref="H86:H91" si="19">E86/C86</f>
        <v>0</v>
      </c>
      <c r="I86" s="39">
        <f t="shared" ref="I86:I91" si="20">F86/C86</f>
        <v>0</v>
      </c>
      <c r="J86" s="40">
        <v>0</v>
      </c>
      <c r="K86" s="38">
        <f t="shared" si="17"/>
        <v>0</v>
      </c>
      <c r="L86" s="33">
        <v>0</v>
      </c>
      <c r="M86" s="33">
        <v>0</v>
      </c>
    </row>
    <row r="87" spans="1:13" x14ac:dyDescent="0.25">
      <c r="A87" s="43">
        <v>9</v>
      </c>
      <c r="B87" s="43" t="s">
        <v>77</v>
      </c>
      <c r="C87" s="44">
        <v>197.56</v>
      </c>
      <c r="D87" s="37">
        <v>0</v>
      </c>
      <c r="E87" s="37">
        <v>0</v>
      </c>
      <c r="F87" s="37">
        <v>0</v>
      </c>
      <c r="G87" s="38">
        <f t="shared" si="18"/>
        <v>0</v>
      </c>
      <c r="H87" s="39">
        <f t="shared" si="19"/>
        <v>0</v>
      </c>
      <c r="I87" s="39">
        <f t="shared" si="20"/>
        <v>0</v>
      </c>
      <c r="J87" s="40">
        <v>0</v>
      </c>
      <c r="K87" s="38">
        <f t="shared" si="17"/>
        <v>0</v>
      </c>
      <c r="L87" s="33">
        <v>0</v>
      </c>
      <c r="M87" s="33">
        <v>0</v>
      </c>
    </row>
    <row r="88" spans="1:13" x14ac:dyDescent="0.25">
      <c r="A88" s="43">
        <v>10</v>
      </c>
      <c r="B88" s="43" t="s">
        <v>78</v>
      </c>
      <c r="C88" s="44">
        <v>108.66</v>
      </c>
      <c r="D88" s="37">
        <v>0</v>
      </c>
      <c r="E88" s="37">
        <v>0</v>
      </c>
      <c r="F88" s="37">
        <v>0</v>
      </c>
      <c r="G88" s="38">
        <f t="shared" si="18"/>
        <v>0</v>
      </c>
      <c r="H88" s="39">
        <f t="shared" si="19"/>
        <v>0</v>
      </c>
      <c r="I88" s="39">
        <f t="shared" si="20"/>
        <v>0</v>
      </c>
      <c r="J88" s="40">
        <v>0</v>
      </c>
      <c r="K88" s="38">
        <f t="shared" si="17"/>
        <v>0</v>
      </c>
      <c r="L88" s="33">
        <v>0</v>
      </c>
      <c r="M88" s="33">
        <v>0</v>
      </c>
    </row>
    <row r="89" spans="1:13" x14ac:dyDescent="0.25">
      <c r="A89" s="43">
        <v>11</v>
      </c>
      <c r="B89" s="43" t="s">
        <v>79</v>
      </c>
      <c r="C89" s="44">
        <v>32.26</v>
      </c>
      <c r="D89" s="37">
        <v>0</v>
      </c>
      <c r="E89" s="37">
        <v>0</v>
      </c>
      <c r="F89" s="37">
        <v>0</v>
      </c>
      <c r="G89" s="38">
        <f t="shared" si="18"/>
        <v>0</v>
      </c>
      <c r="H89" s="39">
        <f t="shared" si="19"/>
        <v>0</v>
      </c>
      <c r="I89" s="39">
        <f t="shared" si="20"/>
        <v>0</v>
      </c>
      <c r="J89" s="40">
        <v>0</v>
      </c>
      <c r="K89" s="38">
        <f t="shared" si="17"/>
        <v>0</v>
      </c>
      <c r="L89" s="33">
        <v>0</v>
      </c>
      <c r="M89" s="33">
        <v>0</v>
      </c>
    </row>
    <row r="90" spans="1:13" ht="18.600000000000001" customHeight="1" x14ac:dyDescent="0.25">
      <c r="A90" s="43">
        <v>12</v>
      </c>
      <c r="B90" s="45" t="s">
        <v>172</v>
      </c>
      <c r="C90" s="44">
        <v>182.19</v>
      </c>
      <c r="D90" s="37">
        <v>0</v>
      </c>
      <c r="E90" s="37">
        <v>0</v>
      </c>
      <c r="F90" s="37">
        <v>0</v>
      </c>
      <c r="G90" s="38">
        <f t="shared" si="18"/>
        <v>0</v>
      </c>
      <c r="H90" s="39">
        <f t="shared" si="19"/>
        <v>0</v>
      </c>
      <c r="I90" s="39">
        <f t="shared" si="20"/>
        <v>0</v>
      </c>
      <c r="J90" s="40">
        <v>0</v>
      </c>
      <c r="K90" s="38">
        <f t="shared" si="17"/>
        <v>0</v>
      </c>
      <c r="L90" s="33">
        <v>0</v>
      </c>
      <c r="M90" s="33">
        <v>0</v>
      </c>
    </row>
    <row r="91" spans="1:13" ht="32.450000000000003" customHeight="1" x14ac:dyDescent="0.25">
      <c r="A91" s="61" t="s">
        <v>80</v>
      </c>
      <c r="B91" s="61"/>
      <c r="C91" s="42">
        <f>SUM(C78:C90)</f>
        <v>3238.27</v>
      </c>
      <c r="D91" s="42">
        <f>SUM(D78:D90)</f>
        <v>95</v>
      </c>
      <c r="E91" s="42">
        <f>SUM(E78:E90)</f>
        <v>140</v>
      </c>
      <c r="F91" s="42">
        <f>SUM(F78:F90)</f>
        <v>140</v>
      </c>
      <c r="G91" s="38">
        <f t="shared" si="18"/>
        <v>2.9336651977753554E-2</v>
      </c>
      <c r="H91" s="41">
        <f t="shared" si="19"/>
        <v>4.3232960809321028E-2</v>
      </c>
      <c r="I91" s="41">
        <f t="shared" si="20"/>
        <v>4.3232960809321028E-2</v>
      </c>
      <c r="J91" s="40"/>
      <c r="K91" s="38">
        <v>13</v>
      </c>
      <c r="L91" s="33">
        <f t="shared" ref="L91:M91" si="21">SUM(L78:L90)</f>
        <v>0</v>
      </c>
      <c r="M91" s="33">
        <f t="shared" si="21"/>
        <v>0</v>
      </c>
    </row>
    <row r="92" spans="1:13" ht="31.35" customHeight="1" x14ac:dyDescent="0.25">
      <c r="A92" s="61" t="s">
        <v>123</v>
      </c>
      <c r="B92" s="61"/>
      <c r="C92" s="42"/>
      <c r="D92" s="33"/>
      <c r="E92" s="33"/>
      <c r="F92" s="33"/>
      <c r="G92" s="38"/>
      <c r="H92" s="39"/>
      <c r="I92" s="39"/>
      <c r="J92" s="40"/>
      <c r="K92" s="38"/>
      <c r="L92" s="33"/>
      <c r="M92" s="33"/>
    </row>
    <row r="93" spans="1:13" x14ac:dyDescent="0.25">
      <c r="A93" s="43">
        <v>1</v>
      </c>
      <c r="B93" s="43" t="s">
        <v>81</v>
      </c>
      <c r="C93" s="44">
        <v>544.51</v>
      </c>
      <c r="D93" s="50">
        <v>0</v>
      </c>
      <c r="E93" s="50">
        <v>0</v>
      </c>
      <c r="F93" s="50">
        <v>0</v>
      </c>
      <c r="G93" s="38">
        <f>D93/C93</f>
        <v>0</v>
      </c>
      <c r="H93" s="39">
        <f>E93/C93</f>
        <v>0</v>
      </c>
      <c r="I93" s="39">
        <f>F93/C93</f>
        <v>0</v>
      </c>
      <c r="J93" s="40">
        <v>0</v>
      </c>
      <c r="K93" s="38">
        <f t="shared" si="17"/>
        <v>0</v>
      </c>
      <c r="L93" s="33">
        <v>0</v>
      </c>
      <c r="M93" s="33">
        <v>0</v>
      </c>
    </row>
    <row r="94" spans="1:13" x14ac:dyDescent="0.25">
      <c r="A94" s="43">
        <v>2</v>
      </c>
      <c r="B94" s="43" t="s">
        <v>196</v>
      </c>
      <c r="C94" s="44"/>
      <c r="D94" s="50"/>
      <c r="E94" s="50"/>
      <c r="F94" s="50"/>
      <c r="G94" s="38"/>
      <c r="H94" s="39"/>
      <c r="I94" s="39"/>
      <c r="J94" s="40"/>
      <c r="K94" s="38"/>
      <c r="L94" s="33"/>
      <c r="M94" s="33"/>
    </row>
    <row r="95" spans="1:13" x14ac:dyDescent="0.25">
      <c r="A95" s="43"/>
      <c r="B95" s="43" t="s">
        <v>212</v>
      </c>
      <c r="C95" s="44">
        <v>330.44</v>
      </c>
      <c r="D95" s="50">
        <v>0</v>
      </c>
      <c r="E95" s="50">
        <v>0</v>
      </c>
      <c r="F95" s="50">
        <v>0</v>
      </c>
      <c r="G95" s="38">
        <f t="shared" ref="G95:G103" si="22">D95/C95</f>
        <v>0</v>
      </c>
      <c r="H95" s="39">
        <f t="shared" ref="H95:H103" si="23">E95/C95</f>
        <v>0</v>
      </c>
      <c r="I95" s="39">
        <f t="shared" ref="I95:I103" si="24">F95/C95</f>
        <v>0</v>
      </c>
      <c r="J95" s="40">
        <v>0</v>
      </c>
      <c r="K95" s="38">
        <f t="shared" si="17"/>
        <v>0</v>
      </c>
      <c r="L95" s="33">
        <v>0</v>
      </c>
      <c r="M95" s="33">
        <v>0</v>
      </c>
    </row>
    <row r="96" spans="1:13" x14ac:dyDescent="0.25">
      <c r="A96" s="43">
        <v>3</v>
      </c>
      <c r="B96" s="43" t="s">
        <v>82</v>
      </c>
      <c r="C96" s="44">
        <v>157.74</v>
      </c>
      <c r="D96" s="50">
        <v>0</v>
      </c>
      <c r="E96" s="50">
        <v>0</v>
      </c>
      <c r="F96" s="50">
        <v>0</v>
      </c>
      <c r="G96" s="38">
        <f t="shared" si="22"/>
        <v>0</v>
      </c>
      <c r="H96" s="39">
        <f t="shared" si="23"/>
        <v>0</v>
      </c>
      <c r="I96" s="39">
        <f t="shared" si="24"/>
        <v>0</v>
      </c>
      <c r="J96" s="40">
        <v>0</v>
      </c>
      <c r="K96" s="38">
        <f t="shared" si="17"/>
        <v>0</v>
      </c>
      <c r="L96" s="33">
        <v>0</v>
      </c>
      <c r="M96" s="33">
        <v>0</v>
      </c>
    </row>
    <row r="97" spans="1:13" x14ac:dyDescent="0.25">
      <c r="A97" s="43">
        <v>4</v>
      </c>
      <c r="B97" s="43" t="s">
        <v>83</v>
      </c>
      <c r="C97" s="44">
        <v>41.97</v>
      </c>
      <c r="D97" s="50">
        <v>0</v>
      </c>
      <c r="E97" s="50">
        <v>0</v>
      </c>
      <c r="F97" s="50">
        <v>0</v>
      </c>
      <c r="G97" s="38">
        <f t="shared" si="22"/>
        <v>0</v>
      </c>
      <c r="H97" s="39">
        <f t="shared" si="23"/>
        <v>0</v>
      </c>
      <c r="I97" s="39">
        <f t="shared" si="24"/>
        <v>0</v>
      </c>
      <c r="J97" s="40">
        <v>0</v>
      </c>
      <c r="K97" s="38">
        <f t="shared" si="17"/>
        <v>0</v>
      </c>
      <c r="L97" s="33">
        <v>0</v>
      </c>
      <c r="M97" s="33">
        <v>0</v>
      </c>
    </row>
    <row r="98" spans="1:13" x14ac:dyDescent="0.25">
      <c r="A98" s="43">
        <v>5</v>
      </c>
      <c r="B98" s="43" t="s">
        <v>84</v>
      </c>
      <c r="C98" s="44">
        <v>23.28</v>
      </c>
      <c r="D98" s="50">
        <v>12</v>
      </c>
      <c r="E98" s="50">
        <v>18</v>
      </c>
      <c r="F98" s="50">
        <v>18</v>
      </c>
      <c r="G98" s="38">
        <f t="shared" si="22"/>
        <v>0.51546391752577314</v>
      </c>
      <c r="H98" s="39">
        <f t="shared" si="23"/>
        <v>0.77319587628865971</v>
      </c>
      <c r="I98" s="39">
        <f t="shared" si="24"/>
        <v>0.77319587628865971</v>
      </c>
      <c r="J98" s="40">
        <v>10</v>
      </c>
      <c r="K98" s="38">
        <f t="shared" si="17"/>
        <v>1.8</v>
      </c>
      <c r="L98" s="33">
        <v>0</v>
      </c>
      <c r="M98" s="33">
        <v>0</v>
      </c>
    </row>
    <row r="99" spans="1:13" x14ac:dyDescent="0.25">
      <c r="A99" s="43">
        <v>6</v>
      </c>
      <c r="B99" s="43" t="s">
        <v>85</v>
      </c>
      <c r="C99" s="52">
        <v>146.55000000000001</v>
      </c>
      <c r="D99" s="53">
        <v>0</v>
      </c>
      <c r="E99" s="53">
        <v>0</v>
      </c>
      <c r="F99" s="53">
        <v>0</v>
      </c>
      <c r="G99" s="38">
        <f t="shared" si="22"/>
        <v>0</v>
      </c>
      <c r="H99" s="41">
        <f t="shared" si="23"/>
        <v>0</v>
      </c>
      <c r="I99" s="41">
        <f t="shared" si="24"/>
        <v>0</v>
      </c>
      <c r="J99" s="40">
        <v>0</v>
      </c>
      <c r="K99" s="38">
        <f t="shared" si="17"/>
        <v>0</v>
      </c>
      <c r="L99" s="33">
        <v>0</v>
      </c>
      <c r="M99" s="33">
        <v>0</v>
      </c>
    </row>
    <row r="100" spans="1:13" x14ac:dyDescent="0.25">
      <c r="A100" s="43">
        <v>7</v>
      </c>
      <c r="B100" s="43" t="s">
        <v>86</v>
      </c>
      <c r="C100" s="52">
        <v>6.49</v>
      </c>
      <c r="D100" s="53">
        <v>0</v>
      </c>
      <c r="E100" s="53">
        <v>0</v>
      </c>
      <c r="F100" s="53">
        <v>0</v>
      </c>
      <c r="G100" s="38">
        <f t="shared" si="22"/>
        <v>0</v>
      </c>
      <c r="H100" s="41">
        <f t="shared" si="23"/>
        <v>0</v>
      </c>
      <c r="I100" s="41">
        <f t="shared" si="24"/>
        <v>0</v>
      </c>
      <c r="J100" s="40">
        <v>0</v>
      </c>
      <c r="K100" s="38">
        <f t="shared" si="17"/>
        <v>0</v>
      </c>
      <c r="L100" s="33">
        <v>0</v>
      </c>
      <c r="M100" s="33">
        <v>0</v>
      </c>
    </row>
    <row r="101" spans="1:13" x14ac:dyDescent="0.25">
      <c r="A101" s="43">
        <v>8</v>
      </c>
      <c r="B101" s="43" t="s">
        <v>87</v>
      </c>
      <c r="C101" s="52">
        <v>8.93</v>
      </c>
      <c r="D101" s="53">
        <v>0</v>
      </c>
      <c r="E101" s="53">
        <v>0</v>
      </c>
      <c r="F101" s="53">
        <v>0</v>
      </c>
      <c r="G101" s="38">
        <f t="shared" si="22"/>
        <v>0</v>
      </c>
      <c r="H101" s="41">
        <f t="shared" si="23"/>
        <v>0</v>
      </c>
      <c r="I101" s="41">
        <f t="shared" si="24"/>
        <v>0</v>
      </c>
      <c r="J101" s="40">
        <v>0</v>
      </c>
      <c r="K101" s="38">
        <f t="shared" si="17"/>
        <v>0</v>
      </c>
      <c r="L101" s="33">
        <v>0</v>
      </c>
      <c r="M101" s="33">
        <v>0</v>
      </c>
    </row>
    <row r="102" spans="1:13" x14ac:dyDescent="0.25">
      <c r="A102" s="43">
        <v>9</v>
      </c>
      <c r="B102" s="43" t="s">
        <v>172</v>
      </c>
      <c r="C102" s="44">
        <v>16.71</v>
      </c>
      <c r="D102" s="50">
        <v>0</v>
      </c>
      <c r="E102" s="50">
        <v>0</v>
      </c>
      <c r="F102" s="50">
        <v>0</v>
      </c>
      <c r="G102" s="38">
        <f t="shared" si="22"/>
        <v>0</v>
      </c>
      <c r="H102" s="39">
        <f t="shared" si="23"/>
        <v>0</v>
      </c>
      <c r="I102" s="39">
        <f t="shared" si="24"/>
        <v>0</v>
      </c>
      <c r="J102" s="40">
        <v>0</v>
      </c>
      <c r="K102" s="38">
        <f t="shared" si="17"/>
        <v>0</v>
      </c>
      <c r="L102" s="33">
        <v>0</v>
      </c>
      <c r="M102" s="33">
        <v>0</v>
      </c>
    </row>
    <row r="103" spans="1:13" ht="31.35" customHeight="1" x14ac:dyDescent="0.25">
      <c r="A103" s="61" t="s">
        <v>88</v>
      </c>
      <c r="B103" s="61"/>
      <c r="C103" s="42">
        <f>SUM(C93:C102)</f>
        <v>1276.6200000000001</v>
      </c>
      <c r="D103" s="42">
        <f t="shared" ref="D103:E103" si="25">SUM(D93:D102)</f>
        <v>12</v>
      </c>
      <c r="E103" s="42">
        <f t="shared" si="25"/>
        <v>18</v>
      </c>
      <c r="F103" s="42">
        <f t="shared" ref="F103" si="26">SUM(F93:F102)</f>
        <v>18</v>
      </c>
      <c r="G103" s="38">
        <f t="shared" si="22"/>
        <v>9.3998214033933353E-3</v>
      </c>
      <c r="H103" s="41">
        <f t="shared" si="23"/>
        <v>1.4099732105090001E-2</v>
      </c>
      <c r="I103" s="41">
        <f t="shared" si="24"/>
        <v>1.4099732105090001E-2</v>
      </c>
      <c r="J103" s="40"/>
      <c r="K103" s="38">
        <v>1</v>
      </c>
      <c r="L103" s="33">
        <f t="shared" ref="L103:M103" si="27">SUM(L93:L102)</f>
        <v>0</v>
      </c>
      <c r="M103" s="33">
        <f t="shared" si="27"/>
        <v>0</v>
      </c>
    </row>
    <row r="104" spans="1:13" x14ac:dyDescent="0.25">
      <c r="A104" s="61" t="s">
        <v>98</v>
      </c>
      <c r="B104" s="61"/>
      <c r="C104" s="42"/>
      <c r="D104" s="33"/>
      <c r="E104" s="33"/>
      <c r="F104" s="33"/>
      <c r="G104" s="38"/>
      <c r="H104" s="39"/>
      <c r="I104" s="39"/>
      <c r="J104" s="40"/>
      <c r="K104" s="38"/>
      <c r="L104" s="33"/>
      <c r="M104" s="33"/>
    </row>
    <row r="105" spans="1:13" x14ac:dyDescent="0.25">
      <c r="A105" s="43">
        <v>1</v>
      </c>
      <c r="B105" s="43" t="s">
        <v>99</v>
      </c>
      <c r="C105" s="44">
        <v>62.75</v>
      </c>
      <c r="D105" s="37">
        <v>0</v>
      </c>
      <c r="E105" s="37">
        <v>120</v>
      </c>
      <c r="F105" s="37">
        <v>120</v>
      </c>
      <c r="G105" s="38">
        <f>D105/C105</f>
        <v>0</v>
      </c>
      <c r="H105" s="39">
        <f>E105/C105</f>
        <v>1.9123505976095618</v>
      </c>
      <c r="I105" s="39">
        <f>F105/C105</f>
        <v>1.9123505976095618</v>
      </c>
      <c r="J105" s="40">
        <v>10</v>
      </c>
      <c r="K105" s="38">
        <f t="shared" si="17"/>
        <v>12</v>
      </c>
      <c r="L105" s="33">
        <v>6</v>
      </c>
      <c r="M105" s="33">
        <v>6</v>
      </c>
    </row>
    <row r="106" spans="1:13" x14ac:dyDescent="0.25">
      <c r="A106" s="43">
        <v>2</v>
      </c>
      <c r="B106" s="43" t="s">
        <v>100</v>
      </c>
      <c r="C106" s="44">
        <v>26.11</v>
      </c>
      <c r="D106" s="37">
        <v>0</v>
      </c>
      <c r="E106" s="37">
        <v>0</v>
      </c>
      <c r="F106" s="37">
        <v>0</v>
      </c>
      <c r="G106" s="38">
        <f>D106/C106</f>
        <v>0</v>
      </c>
      <c r="H106" s="39">
        <f>E106/C106</f>
        <v>0</v>
      </c>
      <c r="I106" s="39">
        <f>F106/C106</f>
        <v>0</v>
      </c>
      <c r="J106" s="40">
        <v>0</v>
      </c>
      <c r="K106" s="38">
        <f t="shared" si="17"/>
        <v>0</v>
      </c>
      <c r="L106" s="33">
        <v>0</v>
      </c>
      <c r="M106" s="33">
        <v>0</v>
      </c>
    </row>
    <row r="107" spans="1:13" x14ac:dyDescent="0.25">
      <c r="A107" s="43">
        <v>3</v>
      </c>
      <c r="B107" s="43" t="s">
        <v>101</v>
      </c>
      <c r="C107" s="44">
        <v>110.93</v>
      </c>
      <c r="D107" s="37">
        <v>129</v>
      </c>
      <c r="E107" s="37">
        <v>149</v>
      </c>
      <c r="F107" s="37">
        <v>149</v>
      </c>
      <c r="G107" s="38">
        <f>D107/C107</f>
        <v>1.1628955196971063</v>
      </c>
      <c r="H107" s="39">
        <f>E107/C107</f>
        <v>1.3431893987199133</v>
      </c>
      <c r="I107" s="39">
        <f>F107/C107</f>
        <v>1.3431893987199133</v>
      </c>
      <c r="J107" s="40">
        <v>10</v>
      </c>
      <c r="K107" s="38">
        <f t="shared" si="17"/>
        <v>14.9</v>
      </c>
      <c r="L107" s="33">
        <v>12</v>
      </c>
      <c r="M107" s="33">
        <v>12</v>
      </c>
    </row>
    <row r="108" spans="1:13" x14ac:dyDescent="0.25">
      <c r="A108" s="43">
        <v>4</v>
      </c>
      <c r="B108" s="43" t="s">
        <v>102</v>
      </c>
      <c r="C108" s="44">
        <v>12.3</v>
      </c>
      <c r="D108" s="37">
        <v>40</v>
      </c>
      <c r="E108" s="37">
        <v>60</v>
      </c>
      <c r="F108" s="37">
        <v>60</v>
      </c>
      <c r="G108" s="38">
        <f>D108/C108</f>
        <v>3.2520325203252032</v>
      </c>
      <c r="H108" s="39">
        <f>E108/C108</f>
        <v>4.8780487804878048</v>
      </c>
      <c r="I108" s="39">
        <f>F108/C108</f>
        <v>4.8780487804878048</v>
      </c>
      <c r="J108" s="40">
        <v>10</v>
      </c>
      <c r="K108" s="38">
        <f t="shared" si="17"/>
        <v>6</v>
      </c>
      <c r="L108" s="33">
        <v>5</v>
      </c>
      <c r="M108" s="33">
        <v>5</v>
      </c>
    </row>
    <row r="109" spans="1:13" x14ac:dyDescent="0.25">
      <c r="A109" s="43">
        <v>5</v>
      </c>
      <c r="B109" s="43" t="s">
        <v>205</v>
      </c>
      <c r="C109" s="44"/>
      <c r="D109" s="37"/>
      <c r="E109" s="37"/>
      <c r="F109" s="37"/>
      <c r="G109" s="38"/>
      <c r="H109" s="39"/>
      <c r="I109" s="39"/>
      <c r="J109" s="40"/>
      <c r="K109" s="38"/>
      <c r="L109" s="33"/>
      <c r="M109" s="33"/>
    </row>
    <row r="110" spans="1:13" x14ac:dyDescent="0.25">
      <c r="A110" s="43"/>
      <c r="B110" s="43" t="s">
        <v>186</v>
      </c>
      <c r="C110" s="44">
        <v>225.75</v>
      </c>
      <c r="D110" s="37">
        <v>0</v>
      </c>
      <c r="E110" s="37">
        <v>0</v>
      </c>
      <c r="F110" s="37">
        <v>0</v>
      </c>
      <c r="G110" s="38">
        <f>D110/C110</f>
        <v>0</v>
      </c>
      <c r="H110" s="39">
        <f>E110/C110</f>
        <v>0</v>
      </c>
      <c r="I110" s="39">
        <f>F110/C110</f>
        <v>0</v>
      </c>
      <c r="J110" s="40">
        <v>0</v>
      </c>
      <c r="K110" s="38">
        <f t="shared" si="17"/>
        <v>0</v>
      </c>
      <c r="L110" s="33">
        <v>0</v>
      </c>
      <c r="M110" s="33">
        <v>0</v>
      </c>
    </row>
    <row r="111" spans="1:13" x14ac:dyDescent="0.25">
      <c r="A111" s="43">
        <v>6</v>
      </c>
      <c r="B111" s="43" t="s">
        <v>206</v>
      </c>
      <c r="C111" s="44">
        <v>233.26</v>
      </c>
      <c r="D111" s="37">
        <v>0</v>
      </c>
      <c r="E111" s="37">
        <v>318</v>
      </c>
      <c r="F111" s="37">
        <v>318</v>
      </c>
      <c r="G111" s="38">
        <f>D111/C111</f>
        <v>0</v>
      </c>
      <c r="H111" s="39">
        <f>E111/C111</f>
        <v>1.3632856040469863</v>
      </c>
      <c r="I111" s="39">
        <f>F111/C111</f>
        <v>1.3632856040469863</v>
      </c>
      <c r="J111" s="40">
        <v>0</v>
      </c>
      <c r="K111" s="38">
        <f t="shared" si="17"/>
        <v>0</v>
      </c>
      <c r="L111" s="33">
        <v>0</v>
      </c>
      <c r="M111" s="33">
        <v>0</v>
      </c>
    </row>
    <row r="112" spans="1:13" x14ac:dyDescent="0.25">
      <c r="A112" s="43">
        <v>7</v>
      </c>
      <c r="B112" s="43" t="s">
        <v>191</v>
      </c>
      <c r="C112" s="44"/>
      <c r="D112" s="37"/>
      <c r="E112" s="37"/>
      <c r="F112" s="37"/>
      <c r="G112" s="38"/>
      <c r="H112" s="39"/>
      <c r="I112" s="39"/>
      <c r="J112" s="40"/>
      <c r="K112" s="38"/>
      <c r="L112" s="33"/>
      <c r="M112" s="33"/>
    </row>
    <row r="113" spans="1:15" x14ac:dyDescent="0.25">
      <c r="A113" s="43"/>
      <c r="B113" s="43" t="s">
        <v>187</v>
      </c>
      <c r="C113" s="44">
        <v>65.569999999999993</v>
      </c>
      <c r="D113" s="37">
        <v>0</v>
      </c>
      <c r="E113" s="37">
        <v>0</v>
      </c>
      <c r="F113" s="37">
        <v>0</v>
      </c>
      <c r="G113" s="38">
        <f t="shared" ref="G113:G123" si="28">D113/C113</f>
        <v>0</v>
      </c>
      <c r="H113" s="39">
        <f t="shared" ref="H113:H123" si="29">E113/C113</f>
        <v>0</v>
      </c>
      <c r="I113" s="39">
        <f t="shared" ref="I113:I123" si="30">F113/C113</f>
        <v>0</v>
      </c>
      <c r="J113" s="40">
        <v>0</v>
      </c>
      <c r="K113" s="38">
        <f t="shared" si="17"/>
        <v>0</v>
      </c>
      <c r="L113" s="33">
        <v>0</v>
      </c>
      <c r="M113" s="33">
        <v>0</v>
      </c>
    </row>
    <row r="114" spans="1:15" x14ac:dyDescent="0.25">
      <c r="A114" s="43"/>
      <c r="B114" s="43" t="s">
        <v>217</v>
      </c>
      <c r="C114" s="44">
        <v>212.69</v>
      </c>
      <c r="D114" s="37">
        <v>0</v>
      </c>
      <c r="E114" s="37">
        <v>0</v>
      </c>
      <c r="F114" s="37">
        <v>0</v>
      </c>
      <c r="G114" s="38">
        <f t="shared" si="28"/>
        <v>0</v>
      </c>
      <c r="H114" s="39">
        <f t="shared" si="29"/>
        <v>0</v>
      </c>
      <c r="I114" s="39">
        <f t="shared" si="30"/>
        <v>0</v>
      </c>
      <c r="J114" s="40">
        <v>0</v>
      </c>
      <c r="K114" s="38">
        <f t="shared" si="17"/>
        <v>0</v>
      </c>
      <c r="L114" s="33">
        <v>0</v>
      </c>
      <c r="M114" s="33">
        <v>0</v>
      </c>
    </row>
    <row r="115" spans="1:15" x14ac:dyDescent="0.25">
      <c r="A115" s="43"/>
      <c r="B115" s="43" t="s">
        <v>188</v>
      </c>
      <c r="C115" s="44">
        <v>1019.38</v>
      </c>
      <c r="D115" s="37">
        <v>208</v>
      </c>
      <c r="E115" s="37">
        <v>285</v>
      </c>
      <c r="F115" s="37">
        <v>285</v>
      </c>
      <c r="G115" s="38">
        <f t="shared" si="28"/>
        <v>0.20404559634287509</v>
      </c>
      <c r="H115" s="39">
        <f t="shared" si="29"/>
        <v>0.27958170652749709</v>
      </c>
      <c r="I115" s="39">
        <f t="shared" si="30"/>
        <v>0.27958170652749709</v>
      </c>
      <c r="J115" s="40">
        <v>10</v>
      </c>
      <c r="K115" s="38">
        <f t="shared" si="17"/>
        <v>28.5</v>
      </c>
      <c r="L115" s="33">
        <v>12</v>
      </c>
      <c r="M115" s="33">
        <v>12</v>
      </c>
    </row>
    <row r="116" spans="1:15" x14ac:dyDescent="0.25">
      <c r="A116" s="43">
        <v>8</v>
      </c>
      <c r="B116" s="43" t="s">
        <v>103</v>
      </c>
      <c r="C116" s="44">
        <v>31.65</v>
      </c>
      <c r="D116" s="37">
        <v>20</v>
      </c>
      <c r="E116" s="37">
        <v>25</v>
      </c>
      <c r="F116" s="37">
        <v>25</v>
      </c>
      <c r="G116" s="38">
        <f t="shared" si="28"/>
        <v>0.63191153238546605</v>
      </c>
      <c r="H116" s="39">
        <f t="shared" si="29"/>
        <v>0.78988941548183256</v>
      </c>
      <c r="I116" s="39">
        <f t="shared" si="30"/>
        <v>0.78988941548183256</v>
      </c>
      <c r="J116" s="40">
        <v>10</v>
      </c>
      <c r="K116" s="38">
        <f t="shared" si="17"/>
        <v>2.5</v>
      </c>
      <c r="L116" s="33">
        <v>1</v>
      </c>
      <c r="M116" s="33">
        <v>1</v>
      </c>
    </row>
    <row r="117" spans="1:15" x14ac:dyDescent="0.25">
      <c r="A117" s="43">
        <v>9</v>
      </c>
      <c r="B117" s="43" t="s">
        <v>104</v>
      </c>
      <c r="C117" s="44">
        <v>17.29</v>
      </c>
      <c r="D117" s="37">
        <v>0</v>
      </c>
      <c r="E117" s="37">
        <v>14</v>
      </c>
      <c r="F117" s="37">
        <v>14</v>
      </c>
      <c r="G117" s="38">
        <f t="shared" si="28"/>
        <v>0</v>
      </c>
      <c r="H117" s="39">
        <f t="shared" si="29"/>
        <v>0.80971659919028349</v>
      </c>
      <c r="I117" s="39">
        <f t="shared" si="30"/>
        <v>0.80971659919028349</v>
      </c>
      <c r="J117" s="40">
        <v>10</v>
      </c>
      <c r="K117" s="38">
        <f t="shared" si="17"/>
        <v>1.4</v>
      </c>
      <c r="L117" s="33">
        <v>1</v>
      </c>
      <c r="M117" s="33">
        <v>1</v>
      </c>
    </row>
    <row r="118" spans="1:15" x14ac:dyDescent="0.25">
      <c r="A118" s="43">
        <v>10</v>
      </c>
      <c r="B118" s="43" t="s">
        <v>105</v>
      </c>
      <c r="C118" s="44">
        <v>601.54</v>
      </c>
      <c r="D118" s="37">
        <v>85</v>
      </c>
      <c r="E118" s="37">
        <v>130</v>
      </c>
      <c r="F118" s="37">
        <v>130</v>
      </c>
      <c r="G118" s="38">
        <f t="shared" si="28"/>
        <v>0.14130398643481731</v>
      </c>
      <c r="H118" s="39">
        <f t="shared" si="29"/>
        <v>0.21611197925325001</v>
      </c>
      <c r="I118" s="39">
        <f t="shared" si="30"/>
        <v>0.21611197925325001</v>
      </c>
      <c r="J118" s="40">
        <v>10</v>
      </c>
      <c r="K118" s="38">
        <f t="shared" si="17"/>
        <v>13</v>
      </c>
      <c r="L118" s="33">
        <v>10</v>
      </c>
      <c r="M118" s="33">
        <v>10</v>
      </c>
    </row>
    <row r="119" spans="1:15" x14ac:dyDescent="0.25">
      <c r="A119" s="43">
        <v>11</v>
      </c>
      <c r="B119" s="43" t="s">
        <v>106</v>
      </c>
      <c r="C119" s="44">
        <v>38.04</v>
      </c>
      <c r="D119" s="37">
        <v>0</v>
      </c>
      <c r="E119" s="37">
        <v>65</v>
      </c>
      <c r="F119" s="37">
        <v>65</v>
      </c>
      <c r="G119" s="38">
        <f t="shared" si="28"/>
        <v>0</v>
      </c>
      <c r="H119" s="39">
        <f t="shared" si="29"/>
        <v>1.7087276550998949</v>
      </c>
      <c r="I119" s="39">
        <f t="shared" si="30"/>
        <v>1.7087276550998949</v>
      </c>
      <c r="J119" s="40">
        <v>10</v>
      </c>
      <c r="K119" s="38">
        <f t="shared" si="17"/>
        <v>6.5</v>
      </c>
      <c r="L119" s="33">
        <v>0</v>
      </c>
      <c r="M119" s="33">
        <v>0</v>
      </c>
    </row>
    <row r="120" spans="1:15" ht="16.350000000000001" customHeight="1" x14ac:dyDescent="0.25">
      <c r="A120" s="43">
        <v>12</v>
      </c>
      <c r="B120" s="43" t="s">
        <v>172</v>
      </c>
      <c r="C120" s="44">
        <v>156.69999999999999</v>
      </c>
      <c r="D120" s="37">
        <v>128</v>
      </c>
      <c r="E120" s="37">
        <v>143</v>
      </c>
      <c r="F120" s="37">
        <v>143</v>
      </c>
      <c r="G120" s="38">
        <f t="shared" si="28"/>
        <v>0.816847479259732</v>
      </c>
      <c r="H120" s="39">
        <f t="shared" si="29"/>
        <v>0.91257179323548188</v>
      </c>
      <c r="I120" s="39">
        <f t="shared" si="30"/>
        <v>0.91257179323548188</v>
      </c>
      <c r="J120" s="40">
        <v>10</v>
      </c>
      <c r="K120" s="38">
        <f t="shared" si="17"/>
        <v>14.3</v>
      </c>
      <c r="L120" s="33">
        <v>14</v>
      </c>
      <c r="M120" s="33">
        <v>14</v>
      </c>
    </row>
    <row r="121" spans="1:15" ht="18.600000000000001" customHeight="1" x14ac:dyDescent="0.25">
      <c r="A121" s="43">
        <v>13</v>
      </c>
      <c r="B121" s="43" t="s">
        <v>171</v>
      </c>
      <c r="C121" s="44">
        <v>32.07</v>
      </c>
      <c r="D121" s="37">
        <v>120</v>
      </c>
      <c r="E121" s="37">
        <v>64</v>
      </c>
      <c r="F121" s="37">
        <v>64</v>
      </c>
      <c r="G121" s="38">
        <f t="shared" si="28"/>
        <v>3.7418147801683816</v>
      </c>
      <c r="H121" s="39">
        <f t="shared" si="29"/>
        <v>1.9956345494231369</v>
      </c>
      <c r="I121" s="39">
        <f t="shared" si="30"/>
        <v>1.9956345494231369</v>
      </c>
      <c r="J121" s="40">
        <v>0</v>
      </c>
      <c r="K121" s="38">
        <f t="shared" si="17"/>
        <v>0</v>
      </c>
      <c r="L121" s="33">
        <v>0</v>
      </c>
      <c r="M121" s="33">
        <v>0</v>
      </c>
    </row>
    <row r="122" spans="1:15" ht="30.6" customHeight="1" x14ac:dyDescent="0.25">
      <c r="A122" s="61" t="s">
        <v>107</v>
      </c>
      <c r="B122" s="61"/>
      <c r="C122" s="42">
        <v>594.1</v>
      </c>
      <c r="D122" s="42">
        <v>1618</v>
      </c>
      <c r="E122" s="42">
        <v>1326</v>
      </c>
      <c r="F122" s="42">
        <v>1326</v>
      </c>
      <c r="G122" s="38">
        <f t="shared" si="28"/>
        <v>2.7234472311058742</v>
      </c>
      <c r="H122" s="41">
        <f t="shared" si="29"/>
        <v>2.2319474835886215</v>
      </c>
      <c r="I122" s="41">
        <f t="shared" si="30"/>
        <v>2.2319474835886215</v>
      </c>
      <c r="J122" s="40">
        <v>10</v>
      </c>
      <c r="K122" s="38">
        <v>96</v>
      </c>
      <c r="L122" s="33">
        <f t="shared" ref="L122:M122" si="31">SUM(L105:L121)</f>
        <v>61</v>
      </c>
      <c r="M122" s="33">
        <f t="shared" si="31"/>
        <v>61</v>
      </c>
    </row>
    <row r="123" spans="1:15" x14ac:dyDescent="0.25">
      <c r="A123" s="61" t="s">
        <v>108</v>
      </c>
      <c r="B123" s="61"/>
      <c r="C123" s="42">
        <v>5836.39</v>
      </c>
      <c r="D123" s="42">
        <v>9982</v>
      </c>
      <c r="E123" s="42">
        <v>9672</v>
      </c>
      <c r="F123" s="42">
        <v>9672</v>
      </c>
      <c r="G123" s="38">
        <f t="shared" si="28"/>
        <v>1.7103038008083764</v>
      </c>
      <c r="H123" s="41">
        <f t="shared" si="29"/>
        <v>1.6571887759385511</v>
      </c>
      <c r="I123" s="41">
        <f t="shared" si="30"/>
        <v>1.6571887759385511</v>
      </c>
      <c r="J123" s="40"/>
      <c r="K123" s="33">
        <f t="shared" ref="K123:M123" si="32">K16+K21+K26+K31+K62+K76+K91+K103+K122</f>
        <v>840</v>
      </c>
      <c r="L123" s="33">
        <f t="shared" si="32"/>
        <v>612</v>
      </c>
      <c r="M123" s="33">
        <f t="shared" si="32"/>
        <v>612</v>
      </c>
    </row>
    <row r="124" spans="1:15" x14ac:dyDescent="0.25">
      <c r="A124" s="42"/>
      <c r="B124" s="46" t="s">
        <v>113</v>
      </c>
      <c r="C124" s="42"/>
      <c r="D124" s="33"/>
      <c r="E124" s="33"/>
      <c r="F124" s="33"/>
      <c r="G124" s="38"/>
      <c r="H124" s="39"/>
      <c r="I124" s="39"/>
      <c r="J124" s="38"/>
      <c r="K124" s="38"/>
      <c r="L124" s="33"/>
      <c r="M124" s="33"/>
    </row>
    <row r="125" spans="1:15" ht="57" x14ac:dyDescent="0.25">
      <c r="A125" s="42"/>
      <c r="B125" s="43" t="s">
        <v>219</v>
      </c>
      <c r="C125" s="42"/>
      <c r="D125" s="33"/>
      <c r="E125" s="33"/>
      <c r="F125" s="33"/>
      <c r="G125" s="38"/>
      <c r="H125" s="39"/>
      <c r="I125" s="39"/>
      <c r="J125" s="38"/>
      <c r="K125" s="38"/>
      <c r="L125" s="33">
        <v>6</v>
      </c>
      <c r="M125" s="33">
        <v>6</v>
      </c>
    </row>
    <row r="126" spans="1:15" ht="18.600000000000001" customHeight="1" x14ac:dyDescent="0.25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5" ht="15.75" x14ac:dyDescent="0.25">
      <c r="B127" s="57" t="s">
        <v>229</v>
      </c>
      <c r="C127" s="57"/>
      <c r="D127" s="57"/>
      <c r="E127" s="57"/>
      <c r="F127" s="57"/>
      <c r="G127" s="57"/>
      <c r="H127" s="57" t="s">
        <v>228</v>
      </c>
      <c r="I127" s="57"/>
      <c r="J127" s="57"/>
      <c r="K127" s="57"/>
      <c r="L127" s="57"/>
      <c r="M127" s="57"/>
      <c r="N127" s="57"/>
    </row>
    <row r="128" spans="1:15" ht="18.75" x14ac:dyDescent="0.3">
      <c r="B128" s="72"/>
      <c r="C128" s="72"/>
      <c r="D128" s="72"/>
      <c r="E128" s="72"/>
      <c r="F128" s="72"/>
      <c r="G128" s="72"/>
      <c r="H128" s="72"/>
      <c r="I128" s="72"/>
      <c r="J128" s="3"/>
      <c r="K128" s="3"/>
      <c r="L128" s="69"/>
      <c r="M128" s="69"/>
      <c r="N128" s="63"/>
      <c r="O128" s="63"/>
    </row>
    <row r="129" spans="2:13" ht="18.75" x14ac:dyDescent="0.3">
      <c r="B129" s="58"/>
      <c r="C129" s="58"/>
      <c r="M129" s="6"/>
    </row>
  </sheetData>
  <mergeCells count="45">
    <mergeCell ref="L128:M128"/>
    <mergeCell ref="F9:F10"/>
    <mergeCell ref="G9:G10"/>
    <mergeCell ref="H9:H10"/>
    <mergeCell ref="I9:I10"/>
    <mergeCell ref="B128:I128"/>
    <mergeCell ref="A21:B21"/>
    <mergeCell ref="D9:D10"/>
    <mergeCell ref="A26:B26"/>
    <mergeCell ref="A22:B22"/>
    <mergeCell ref="A16:B16"/>
    <mergeCell ref="A12:B12"/>
    <mergeCell ref="A91:B91"/>
    <mergeCell ref="E9:E10"/>
    <mergeCell ref="A103:B103"/>
    <mergeCell ref="A17:B17"/>
    <mergeCell ref="A76:B76"/>
    <mergeCell ref="A1:M1"/>
    <mergeCell ref="A2:M2"/>
    <mergeCell ref="A3:M3"/>
    <mergeCell ref="A4:M4"/>
    <mergeCell ref="A6:A10"/>
    <mergeCell ref="B6:B10"/>
    <mergeCell ref="D6:F8"/>
    <mergeCell ref="G6:I8"/>
    <mergeCell ref="J6:M6"/>
    <mergeCell ref="J7:J10"/>
    <mergeCell ref="K7:K10"/>
    <mergeCell ref="C6:C10"/>
    <mergeCell ref="B129:C129"/>
    <mergeCell ref="A85:A86"/>
    <mergeCell ref="A63:B63"/>
    <mergeCell ref="A5:M5"/>
    <mergeCell ref="N128:O128"/>
    <mergeCell ref="L7:L10"/>
    <mergeCell ref="M7:M10"/>
    <mergeCell ref="A104:B104"/>
    <mergeCell ref="A122:B122"/>
    <mergeCell ref="A123:B123"/>
    <mergeCell ref="A27:B27"/>
    <mergeCell ref="A32:B32"/>
    <mergeCell ref="A77:B77"/>
    <mergeCell ref="A92:B92"/>
    <mergeCell ref="A31:B31"/>
    <mergeCell ref="A62:B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259"/>
  <sheetViews>
    <sheetView tabSelected="1" zoomScale="99" zoomScaleNormal="99" workbookViewId="0">
      <selection activeCell="C62" sqref="C62:F62"/>
    </sheetView>
  </sheetViews>
  <sheetFormatPr defaultRowHeight="15" x14ac:dyDescent="0.25"/>
  <cols>
    <col min="1" max="1" width="5.42578125" customWidth="1"/>
    <col min="2" max="2" width="35.7109375" customWidth="1"/>
    <col min="3" max="3" width="11.140625" customWidth="1"/>
    <col min="4" max="4" width="6.85546875" customWidth="1"/>
    <col min="5" max="5" width="6.5703125" customWidth="1"/>
    <col min="6" max="6" width="6.140625" customWidth="1"/>
    <col min="7" max="7" width="5.85546875" customWidth="1"/>
    <col min="8" max="8" width="6.28515625" customWidth="1"/>
    <col min="9" max="11" width="6.85546875" customWidth="1"/>
    <col min="12" max="12" width="6.140625" customWidth="1"/>
    <col min="13" max="13" width="6.7109375" customWidth="1"/>
  </cols>
  <sheetData>
    <row r="1" spans="1:13" ht="18.75" x14ac:dyDescent="0.25">
      <c r="A1" s="67" t="s">
        <v>225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x14ac:dyDescent="0.25">
      <c r="A2" s="68" t="s">
        <v>115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x14ac:dyDescent="0.25">
      <c r="A3" s="67" t="s">
        <v>125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8.75" x14ac:dyDescent="0.25">
      <c r="A4" s="67" t="s">
        <v>230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8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7.45" customHeight="1" x14ac:dyDescent="0.25">
      <c r="A6" s="64" t="s">
        <v>109</v>
      </c>
      <c r="B6" s="64" t="s">
        <v>127</v>
      </c>
      <c r="C6" s="64" t="s">
        <v>218</v>
      </c>
      <c r="D6" s="64" t="s">
        <v>111</v>
      </c>
      <c r="E6" s="64"/>
      <c r="F6" s="64"/>
      <c r="G6" s="64" t="s">
        <v>112</v>
      </c>
      <c r="H6" s="64"/>
      <c r="I6" s="64"/>
      <c r="J6" s="64" t="s">
        <v>114</v>
      </c>
      <c r="K6" s="64"/>
      <c r="L6" s="64"/>
      <c r="M6" s="64"/>
    </row>
    <row r="7" spans="1:13" ht="14.1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 t="s">
        <v>207</v>
      </c>
      <c r="K7" s="64" t="s">
        <v>208</v>
      </c>
      <c r="L7" s="64" t="s">
        <v>209</v>
      </c>
      <c r="M7" s="64" t="s">
        <v>210</v>
      </c>
    </row>
    <row r="8" spans="1:13" ht="33.950000000000003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4.45" customHeight="1" x14ac:dyDescent="0.25">
      <c r="A9" s="64"/>
      <c r="B9" s="64"/>
      <c r="C9" s="64"/>
      <c r="D9" s="70" t="s">
        <v>231</v>
      </c>
      <c r="E9" s="70" t="s">
        <v>232</v>
      </c>
      <c r="F9" s="70" t="s">
        <v>233</v>
      </c>
      <c r="G9" s="70" t="s">
        <v>231</v>
      </c>
      <c r="H9" s="70" t="s">
        <v>232</v>
      </c>
      <c r="I9" s="70" t="s">
        <v>233</v>
      </c>
      <c r="J9" s="64"/>
      <c r="K9" s="64"/>
      <c r="L9" s="64"/>
      <c r="M9" s="64"/>
    </row>
    <row r="10" spans="1:13" ht="27" customHeight="1" x14ac:dyDescent="0.25">
      <c r="A10" s="64"/>
      <c r="B10" s="64"/>
      <c r="C10" s="64"/>
      <c r="D10" s="71"/>
      <c r="E10" s="71"/>
      <c r="F10" s="71"/>
      <c r="G10" s="71"/>
      <c r="H10" s="71"/>
      <c r="I10" s="71"/>
      <c r="J10" s="64"/>
      <c r="K10" s="64"/>
      <c r="L10" s="64"/>
      <c r="M10" s="64"/>
    </row>
    <row r="11" spans="1:13" x14ac:dyDescent="0.25">
      <c r="A11" s="9">
        <v>1</v>
      </c>
      <c r="B11" s="10">
        <v>2</v>
      </c>
      <c r="C11" s="11">
        <v>3</v>
      </c>
      <c r="D11" s="11">
        <v>5</v>
      </c>
      <c r="E11" s="11">
        <v>6</v>
      </c>
      <c r="F11" s="11">
        <v>7</v>
      </c>
      <c r="G11" s="11">
        <v>8</v>
      </c>
      <c r="H11" s="11">
        <v>9</v>
      </c>
      <c r="I11" s="11">
        <v>10</v>
      </c>
      <c r="J11" s="11">
        <v>11</v>
      </c>
      <c r="K11" s="11">
        <v>12</v>
      </c>
      <c r="L11" s="11">
        <v>13</v>
      </c>
      <c r="M11" s="11">
        <v>14</v>
      </c>
    </row>
    <row r="12" spans="1:13" x14ac:dyDescent="0.25">
      <c r="A12" s="83" t="s">
        <v>0</v>
      </c>
      <c r="B12" s="8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A13" s="12">
        <v>1</v>
      </c>
      <c r="B13" s="12" t="s">
        <v>1</v>
      </c>
      <c r="C13" s="11">
        <v>1221.3</v>
      </c>
      <c r="D13" s="31">
        <v>240</v>
      </c>
      <c r="E13" s="31">
        <v>250</v>
      </c>
      <c r="F13" s="31">
        <v>250</v>
      </c>
      <c r="G13" s="13">
        <f>D13/C13</f>
        <v>0.19651191353475805</v>
      </c>
      <c r="H13" s="14">
        <f>E13/C13</f>
        <v>0.20469990993203963</v>
      </c>
      <c r="I13" s="14">
        <f>F13/C13</f>
        <v>0.20469990993203963</v>
      </c>
      <c r="J13" s="15">
        <v>5</v>
      </c>
      <c r="K13" s="11">
        <f>J13*F13/100</f>
        <v>12.5</v>
      </c>
      <c r="L13" s="11">
        <v>5</v>
      </c>
      <c r="M13" s="11">
        <v>5</v>
      </c>
    </row>
    <row r="14" spans="1:13" x14ac:dyDescent="0.25">
      <c r="A14" s="12">
        <v>2</v>
      </c>
      <c r="B14" s="12" t="s">
        <v>2</v>
      </c>
      <c r="C14" s="11">
        <v>149.35</v>
      </c>
      <c r="D14" s="31">
        <v>37</v>
      </c>
      <c r="E14" s="31">
        <v>42</v>
      </c>
      <c r="F14" s="31">
        <v>42</v>
      </c>
      <c r="G14" s="13">
        <f>D14/C14</f>
        <v>0.24774020756611986</v>
      </c>
      <c r="H14" s="14">
        <f>E14/C14</f>
        <v>0.28121861399397391</v>
      </c>
      <c r="I14" s="14">
        <f>F14/C14</f>
        <v>0.28121861399397391</v>
      </c>
      <c r="J14" s="15">
        <v>5</v>
      </c>
      <c r="K14" s="11">
        <f t="shared" ref="K14:K71" si="0">J14*F14/100</f>
        <v>2.1</v>
      </c>
      <c r="L14" s="11">
        <v>2</v>
      </c>
      <c r="M14" s="11">
        <v>2</v>
      </c>
    </row>
    <row r="15" spans="1:13" x14ac:dyDescent="0.25">
      <c r="A15" s="12">
        <v>3</v>
      </c>
      <c r="B15" s="12" t="s">
        <v>172</v>
      </c>
      <c r="C15" s="11">
        <v>178.8</v>
      </c>
      <c r="D15" s="31">
        <v>15</v>
      </c>
      <c r="E15" s="31">
        <v>25</v>
      </c>
      <c r="F15" s="31">
        <v>25</v>
      </c>
      <c r="G15" s="13">
        <f>D15/C15</f>
        <v>8.3892617449664419E-2</v>
      </c>
      <c r="H15" s="14">
        <f>E15/C15</f>
        <v>0.13982102908277405</v>
      </c>
      <c r="I15" s="14">
        <f>F15/C15</f>
        <v>0.13982102908277405</v>
      </c>
      <c r="J15" s="15">
        <v>5</v>
      </c>
      <c r="K15" s="11">
        <f t="shared" si="0"/>
        <v>1.25</v>
      </c>
      <c r="L15" s="11">
        <v>1</v>
      </c>
      <c r="M15" s="11">
        <v>1</v>
      </c>
    </row>
    <row r="16" spans="1:13" ht="36.6" customHeight="1" x14ac:dyDescent="0.25">
      <c r="A16" s="83" t="s">
        <v>3</v>
      </c>
      <c r="B16" s="83"/>
      <c r="C16" s="11">
        <v>3000</v>
      </c>
      <c r="D16" s="11">
        <v>426</v>
      </c>
      <c r="E16" s="11">
        <v>425</v>
      </c>
      <c r="F16" s="11">
        <v>425</v>
      </c>
      <c r="G16" s="13">
        <f>D16/C16</f>
        <v>0.14199999999999999</v>
      </c>
      <c r="H16" s="14">
        <f>E16/C16</f>
        <v>0.14166666666666666</v>
      </c>
      <c r="I16" s="14">
        <f>F16/C16</f>
        <v>0.14166666666666666</v>
      </c>
      <c r="J16" s="15"/>
      <c r="K16" s="11">
        <v>15</v>
      </c>
      <c r="L16" s="11">
        <f t="shared" ref="L16:M16" si="1">SUM(L13:L15)</f>
        <v>8</v>
      </c>
      <c r="M16" s="11">
        <f t="shared" si="1"/>
        <v>8</v>
      </c>
    </row>
    <row r="17" spans="1:13" x14ac:dyDescent="0.25">
      <c r="A17" s="83" t="s">
        <v>4</v>
      </c>
      <c r="B17" s="83"/>
      <c r="C17" s="11" t="s">
        <v>173</v>
      </c>
      <c r="D17" s="11"/>
      <c r="E17" s="11"/>
      <c r="F17" s="11"/>
      <c r="G17" s="13"/>
      <c r="H17" s="14"/>
      <c r="I17" s="14"/>
      <c r="J17" s="15"/>
      <c r="K17" s="11"/>
      <c r="L17" s="11"/>
      <c r="M17" s="11"/>
    </row>
    <row r="18" spans="1:13" x14ac:dyDescent="0.25">
      <c r="A18" s="16">
        <v>1</v>
      </c>
      <c r="B18" s="16" t="s">
        <v>128</v>
      </c>
      <c r="C18" s="30"/>
      <c r="D18" s="30"/>
      <c r="E18" s="30"/>
      <c r="F18" s="30"/>
      <c r="G18" s="13"/>
      <c r="H18" s="14"/>
      <c r="I18" s="14"/>
      <c r="J18" s="15"/>
      <c r="K18" s="11"/>
      <c r="L18" s="30"/>
      <c r="M18" s="30"/>
    </row>
    <row r="19" spans="1:13" x14ac:dyDescent="0.25">
      <c r="A19" s="16"/>
      <c r="B19" s="16" t="s">
        <v>129</v>
      </c>
      <c r="C19" s="17">
        <v>515.03</v>
      </c>
      <c r="D19" s="17">
        <v>25</v>
      </c>
      <c r="E19" s="17">
        <v>30</v>
      </c>
      <c r="F19" s="17">
        <v>30</v>
      </c>
      <c r="G19" s="13">
        <f t="shared" ref="G19:G25" si="2">D19/C19</f>
        <v>4.8540861697376855E-2</v>
      </c>
      <c r="H19" s="14">
        <f t="shared" ref="H19:H25" si="3">E19/C19</f>
        <v>5.8249034036852228E-2</v>
      </c>
      <c r="I19" s="14">
        <f t="shared" ref="I19:I25" si="4">F19/C19</f>
        <v>5.8249034036852228E-2</v>
      </c>
      <c r="J19" s="15">
        <v>5</v>
      </c>
      <c r="K19" s="11">
        <f t="shared" si="0"/>
        <v>1.5</v>
      </c>
      <c r="L19" s="30">
        <v>1</v>
      </c>
      <c r="M19" s="30">
        <v>1</v>
      </c>
    </row>
    <row r="20" spans="1:13" x14ac:dyDescent="0.25">
      <c r="A20" s="16"/>
      <c r="B20" s="16" t="s">
        <v>130</v>
      </c>
      <c r="C20" s="17">
        <v>29.3</v>
      </c>
      <c r="D20" s="17">
        <v>0</v>
      </c>
      <c r="E20" s="17">
        <v>12</v>
      </c>
      <c r="F20" s="17">
        <v>12</v>
      </c>
      <c r="G20" s="13">
        <f t="shared" si="2"/>
        <v>0</v>
      </c>
      <c r="H20" s="14">
        <f t="shared" si="3"/>
        <v>0.40955631399317405</v>
      </c>
      <c r="I20" s="14">
        <f t="shared" si="4"/>
        <v>0.40955631399317405</v>
      </c>
      <c r="J20" s="15">
        <v>0</v>
      </c>
      <c r="K20" s="11">
        <f t="shared" si="0"/>
        <v>0</v>
      </c>
      <c r="L20" s="30">
        <v>0</v>
      </c>
      <c r="M20" s="30">
        <v>0</v>
      </c>
    </row>
    <row r="21" spans="1:13" x14ac:dyDescent="0.25">
      <c r="A21" s="16"/>
      <c r="B21" s="16" t="s">
        <v>131</v>
      </c>
      <c r="C21" s="17">
        <v>457.3</v>
      </c>
      <c r="D21" s="17">
        <v>24</v>
      </c>
      <c r="E21" s="17">
        <v>29</v>
      </c>
      <c r="F21" s="17">
        <v>29</v>
      </c>
      <c r="G21" s="13">
        <f t="shared" si="2"/>
        <v>5.2481959326481524E-2</v>
      </c>
      <c r="H21" s="14">
        <f t="shared" si="3"/>
        <v>6.3415700852831838E-2</v>
      </c>
      <c r="I21" s="14">
        <f t="shared" si="4"/>
        <v>6.3415700852831838E-2</v>
      </c>
      <c r="J21" s="15">
        <v>5</v>
      </c>
      <c r="K21" s="11">
        <f t="shared" si="0"/>
        <v>1.45</v>
      </c>
      <c r="L21" s="30">
        <v>1</v>
      </c>
      <c r="M21" s="30">
        <v>1</v>
      </c>
    </row>
    <row r="22" spans="1:13" x14ac:dyDescent="0.25">
      <c r="A22" s="16">
        <v>2</v>
      </c>
      <c r="B22" s="16" t="s">
        <v>5</v>
      </c>
      <c r="C22" s="17">
        <v>1136.52</v>
      </c>
      <c r="D22" s="17">
        <v>52</v>
      </c>
      <c r="E22" s="17">
        <v>76</v>
      </c>
      <c r="F22" s="17">
        <v>76</v>
      </c>
      <c r="G22" s="13">
        <f t="shared" si="2"/>
        <v>4.575370429028966E-2</v>
      </c>
      <c r="H22" s="14">
        <f t="shared" si="3"/>
        <v>6.6870798578115648E-2</v>
      </c>
      <c r="I22" s="14">
        <f t="shared" si="4"/>
        <v>6.6870798578115648E-2</v>
      </c>
      <c r="J22" s="15">
        <v>5</v>
      </c>
      <c r="K22" s="11">
        <f t="shared" si="0"/>
        <v>3.8</v>
      </c>
      <c r="L22" s="30">
        <v>4</v>
      </c>
      <c r="M22" s="30">
        <v>3</v>
      </c>
    </row>
    <row r="23" spans="1:13" x14ac:dyDescent="0.25">
      <c r="A23" s="16">
        <v>3</v>
      </c>
      <c r="B23" s="16" t="s">
        <v>6</v>
      </c>
      <c r="C23" s="17">
        <v>685.53</v>
      </c>
      <c r="D23" s="17">
        <v>42</v>
      </c>
      <c r="E23" s="17">
        <v>64</v>
      </c>
      <c r="F23" s="17">
        <v>64</v>
      </c>
      <c r="G23" s="13">
        <f t="shared" si="2"/>
        <v>6.1266465362566191E-2</v>
      </c>
      <c r="H23" s="14">
        <f t="shared" si="3"/>
        <v>9.3358423409624677E-2</v>
      </c>
      <c r="I23" s="14">
        <f t="shared" si="4"/>
        <v>9.3358423409624677E-2</v>
      </c>
      <c r="J23" s="15">
        <v>5</v>
      </c>
      <c r="K23" s="11">
        <f t="shared" si="0"/>
        <v>3.2</v>
      </c>
      <c r="L23" s="30">
        <v>3</v>
      </c>
      <c r="M23" s="30">
        <v>3</v>
      </c>
    </row>
    <row r="24" spans="1:13" x14ac:dyDescent="0.25">
      <c r="A24" s="16">
        <v>4</v>
      </c>
      <c r="B24" s="16" t="s">
        <v>172</v>
      </c>
      <c r="C24" s="18">
        <v>9967.39</v>
      </c>
      <c r="D24" s="17">
        <v>180</v>
      </c>
      <c r="E24" s="17">
        <v>290</v>
      </c>
      <c r="F24" s="17">
        <v>290</v>
      </c>
      <c r="G24" s="13">
        <f t="shared" si="2"/>
        <v>1.8058890040421816E-2</v>
      </c>
      <c r="H24" s="14">
        <f t="shared" si="3"/>
        <v>2.9094878398457372E-2</v>
      </c>
      <c r="I24" s="14">
        <f t="shared" si="4"/>
        <v>2.9094878398457372E-2</v>
      </c>
      <c r="J24" s="15">
        <v>5</v>
      </c>
      <c r="K24" s="11">
        <f t="shared" si="0"/>
        <v>14.5</v>
      </c>
      <c r="L24" s="30">
        <v>14</v>
      </c>
      <c r="M24" s="30">
        <v>14</v>
      </c>
    </row>
    <row r="25" spans="1:13" ht="36" customHeight="1" x14ac:dyDescent="0.25">
      <c r="A25" s="76" t="s">
        <v>7</v>
      </c>
      <c r="B25" s="76"/>
      <c r="C25" s="30">
        <v>33601</v>
      </c>
      <c r="D25" s="30">
        <v>793</v>
      </c>
      <c r="E25" s="30">
        <v>817</v>
      </c>
      <c r="F25" s="30">
        <v>817</v>
      </c>
      <c r="G25" s="13">
        <f t="shared" si="2"/>
        <v>2.3600488080711884E-2</v>
      </c>
      <c r="H25" s="14">
        <f t="shared" si="3"/>
        <v>2.4314752537126873E-2</v>
      </c>
      <c r="I25" s="14">
        <f t="shared" si="4"/>
        <v>2.4314752537126873E-2</v>
      </c>
      <c r="J25" s="15"/>
      <c r="K25" s="11">
        <v>31</v>
      </c>
      <c r="L25" s="11">
        <f>SUM(L19:L24)</f>
        <v>23</v>
      </c>
      <c r="M25" s="11">
        <f>SUM(M19:M24)</f>
        <v>22</v>
      </c>
    </row>
    <row r="26" spans="1:13" x14ac:dyDescent="0.25">
      <c r="A26" s="76" t="s">
        <v>8</v>
      </c>
      <c r="B26" s="76"/>
      <c r="C26" s="30"/>
      <c r="D26" s="30"/>
      <c r="E26" s="30"/>
      <c r="F26" s="30"/>
      <c r="G26" s="13"/>
      <c r="H26" s="14"/>
      <c r="I26" s="14"/>
      <c r="J26" s="15"/>
      <c r="K26" s="11"/>
      <c r="L26" s="30"/>
      <c r="M26" s="30"/>
    </row>
    <row r="27" spans="1:13" x14ac:dyDescent="0.25">
      <c r="A27" s="16">
        <v>1</v>
      </c>
      <c r="B27" s="16" t="s">
        <v>9</v>
      </c>
      <c r="C27" s="17">
        <v>67.42</v>
      </c>
      <c r="D27" s="17">
        <v>0</v>
      </c>
      <c r="E27" s="17">
        <v>18</v>
      </c>
      <c r="F27" s="17">
        <v>18</v>
      </c>
      <c r="G27" s="13">
        <f>D27/C27</f>
        <v>0</v>
      </c>
      <c r="H27" s="14">
        <f>E27/C27</f>
        <v>0.26698309107089885</v>
      </c>
      <c r="I27" s="14">
        <f>F27/C27</f>
        <v>0.26698309107089885</v>
      </c>
      <c r="J27" s="15">
        <v>0</v>
      </c>
      <c r="K27" s="11">
        <f t="shared" si="0"/>
        <v>0</v>
      </c>
      <c r="L27" s="30">
        <v>0</v>
      </c>
      <c r="M27" s="30">
        <v>0</v>
      </c>
    </row>
    <row r="28" spans="1:13" x14ac:dyDescent="0.25">
      <c r="A28" s="16">
        <v>2</v>
      </c>
      <c r="B28" s="16" t="s">
        <v>220</v>
      </c>
      <c r="C28" s="17">
        <v>119.39</v>
      </c>
      <c r="D28" s="17">
        <v>18</v>
      </c>
      <c r="E28" s="17">
        <v>20</v>
      </c>
      <c r="F28" s="17">
        <v>20</v>
      </c>
      <c r="G28" s="13">
        <f>D28/C28</f>
        <v>0.15076639584554821</v>
      </c>
      <c r="H28" s="14">
        <f>E28/C28</f>
        <v>0.16751821760616467</v>
      </c>
      <c r="I28" s="14">
        <f>F28/C28</f>
        <v>0.16751821760616467</v>
      </c>
      <c r="J28" s="15">
        <v>5</v>
      </c>
      <c r="K28" s="11">
        <f t="shared" si="0"/>
        <v>1</v>
      </c>
      <c r="L28" s="30">
        <v>1</v>
      </c>
      <c r="M28" s="30">
        <v>1</v>
      </c>
    </row>
    <row r="29" spans="1:13" x14ac:dyDescent="0.25">
      <c r="A29" s="16">
        <v>3</v>
      </c>
      <c r="B29" s="16" t="s">
        <v>132</v>
      </c>
      <c r="C29" s="17">
        <v>54.81</v>
      </c>
      <c r="D29" s="17">
        <v>15</v>
      </c>
      <c r="E29" s="17">
        <v>30</v>
      </c>
      <c r="F29" s="17">
        <v>30</v>
      </c>
      <c r="G29" s="13">
        <f>D29/C29</f>
        <v>0.27367268746579088</v>
      </c>
      <c r="H29" s="14">
        <f>E29/C29</f>
        <v>0.54734537493158175</v>
      </c>
      <c r="I29" s="14">
        <f>F29/C29</f>
        <v>0.54734537493158175</v>
      </c>
      <c r="J29" s="15">
        <v>5</v>
      </c>
      <c r="K29" s="11">
        <f t="shared" si="0"/>
        <v>1.5</v>
      </c>
      <c r="L29" s="30">
        <v>1</v>
      </c>
      <c r="M29" s="30">
        <v>1</v>
      </c>
    </row>
    <row r="30" spans="1:13" ht="34.5" customHeight="1" x14ac:dyDescent="0.25">
      <c r="A30" s="79" t="s">
        <v>10</v>
      </c>
      <c r="B30" s="80"/>
      <c r="C30" s="30">
        <v>501</v>
      </c>
      <c r="D30" s="30">
        <v>97</v>
      </c>
      <c r="E30" s="30">
        <v>94</v>
      </c>
      <c r="F30" s="30">
        <v>94</v>
      </c>
      <c r="G30" s="13">
        <f>D30/C30</f>
        <v>0.19361277445109781</v>
      </c>
      <c r="H30" s="14">
        <f>E30/C30</f>
        <v>0.18762475049900199</v>
      </c>
      <c r="I30" s="14">
        <f>F30/C30</f>
        <v>0.18762475049900199</v>
      </c>
      <c r="J30" s="15"/>
      <c r="K30" s="11">
        <v>2</v>
      </c>
      <c r="L30" s="11">
        <f t="shared" ref="L30:M30" si="5">SUM(L27:L29)</f>
        <v>2</v>
      </c>
      <c r="M30" s="11">
        <f t="shared" si="5"/>
        <v>2</v>
      </c>
    </row>
    <row r="31" spans="1:13" ht="15.6" customHeight="1" x14ac:dyDescent="0.25">
      <c r="A31" s="79" t="s">
        <v>11</v>
      </c>
      <c r="B31" s="80"/>
      <c r="C31" s="30"/>
      <c r="D31" s="30"/>
      <c r="E31" s="30"/>
      <c r="F31" s="30"/>
      <c r="G31" s="13"/>
      <c r="H31" s="14"/>
      <c r="I31" s="14"/>
      <c r="J31" s="15"/>
      <c r="K31" s="11"/>
      <c r="L31" s="30"/>
      <c r="M31" s="30"/>
    </row>
    <row r="32" spans="1:13" x14ac:dyDescent="0.25">
      <c r="A32" s="16">
        <v>1</v>
      </c>
      <c r="B32" s="16" t="s">
        <v>12</v>
      </c>
      <c r="C32" s="17">
        <v>596.53</v>
      </c>
      <c r="D32" s="17">
        <v>50</v>
      </c>
      <c r="E32" s="17">
        <v>40</v>
      </c>
      <c r="F32" s="17">
        <v>40</v>
      </c>
      <c r="G32" s="13">
        <f>D32/C32</f>
        <v>8.3818081236484335E-2</v>
      </c>
      <c r="H32" s="14">
        <f>E32/C32</f>
        <v>6.7054464989187476E-2</v>
      </c>
      <c r="I32" s="14">
        <f>F32/C32</f>
        <v>6.7054464989187476E-2</v>
      </c>
      <c r="J32" s="15">
        <v>5</v>
      </c>
      <c r="K32" s="11">
        <f t="shared" si="0"/>
        <v>2</v>
      </c>
      <c r="L32" s="30">
        <v>1</v>
      </c>
      <c r="M32" s="30">
        <v>1</v>
      </c>
    </row>
    <row r="33" spans="1:13" x14ac:dyDescent="0.25">
      <c r="A33" s="16">
        <v>2</v>
      </c>
      <c r="B33" s="16" t="s">
        <v>133</v>
      </c>
      <c r="C33" s="17"/>
      <c r="D33" s="17"/>
      <c r="E33" s="17"/>
      <c r="F33" s="17"/>
      <c r="G33" s="13"/>
      <c r="H33" s="14"/>
      <c r="I33" s="14"/>
      <c r="J33" s="15"/>
      <c r="K33" s="11"/>
      <c r="L33" s="30"/>
      <c r="M33" s="30"/>
    </row>
    <row r="34" spans="1:13" x14ac:dyDescent="0.25">
      <c r="A34" s="16"/>
      <c r="B34" s="16" t="s">
        <v>134</v>
      </c>
      <c r="C34" s="17">
        <v>136.30000000000001</v>
      </c>
      <c r="D34" s="17">
        <v>10</v>
      </c>
      <c r="E34" s="17">
        <v>15</v>
      </c>
      <c r="F34" s="17">
        <v>15</v>
      </c>
      <c r="G34" s="13">
        <f t="shared" ref="G34:G43" si="6">D34/C34</f>
        <v>7.3367571533382234E-2</v>
      </c>
      <c r="H34" s="14">
        <f t="shared" ref="H34:H43" si="7">E34/C34</f>
        <v>0.11005135730007336</v>
      </c>
      <c r="I34" s="14">
        <f t="shared" ref="I34:I43" si="8">F34/C34</f>
        <v>0.11005135730007336</v>
      </c>
      <c r="J34" s="15">
        <v>0</v>
      </c>
      <c r="K34" s="11">
        <f t="shared" si="0"/>
        <v>0</v>
      </c>
      <c r="L34" s="30">
        <v>0</v>
      </c>
      <c r="M34" s="30">
        <v>0</v>
      </c>
    </row>
    <row r="35" spans="1:13" x14ac:dyDescent="0.25">
      <c r="A35" s="16"/>
      <c r="B35" s="16" t="s">
        <v>135</v>
      </c>
      <c r="C35" s="17">
        <v>70.430000000000007</v>
      </c>
      <c r="D35" s="17">
        <v>22</v>
      </c>
      <c r="E35" s="17">
        <v>35</v>
      </c>
      <c r="F35" s="17">
        <v>35</v>
      </c>
      <c r="G35" s="13">
        <f t="shared" si="6"/>
        <v>0.31236688910975435</v>
      </c>
      <c r="H35" s="14">
        <f t="shared" si="7"/>
        <v>0.49694732358370008</v>
      </c>
      <c r="I35" s="14">
        <f t="shared" si="8"/>
        <v>0.49694732358370008</v>
      </c>
      <c r="J35" s="15">
        <v>5</v>
      </c>
      <c r="K35" s="11">
        <f t="shared" si="0"/>
        <v>1.75</v>
      </c>
      <c r="L35" s="30">
        <v>1</v>
      </c>
      <c r="M35" s="30">
        <v>1</v>
      </c>
    </row>
    <row r="36" spans="1:13" x14ac:dyDescent="0.25">
      <c r="A36" s="16">
        <v>3</v>
      </c>
      <c r="B36" s="16" t="s">
        <v>13</v>
      </c>
      <c r="C36" s="17">
        <v>95.84</v>
      </c>
      <c r="D36" s="17">
        <v>15</v>
      </c>
      <c r="E36" s="17">
        <v>25</v>
      </c>
      <c r="F36" s="17">
        <v>25</v>
      </c>
      <c r="G36" s="13">
        <f t="shared" si="6"/>
        <v>0.1565108514190317</v>
      </c>
      <c r="H36" s="14">
        <f t="shared" si="7"/>
        <v>0.26085141903171954</v>
      </c>
      <c r="I36" s="14">
        <f t="shared" si="8"/>
        <v>0.26085141903171954</v>
      </c>
      <c r="J36" s="15">
        <v>5</v>
      </c>
      <c r="K36" s="11">
        <f t="shared" si="0"/>
        <v>1.25</v>
      </c>
      <c r="L36" s="30">
        <v>0</v>
      </c>
      <c r="M36" s="30">
        <v>0</v>
      </c>
    </row>
    <row r="37" spans="1:13" x14ac:dyDescent="0.25">
      <c r="A37" s="16">
        <v>4</v>
      </c>
      <c r="B37" s="16" t="s">
        <v>14</v>
      </c>
      <c r="C37" s="17">
        <v>629.95000000000005</v>
      </c>
      <c r="D37" s="17">
        <v>103</v>
      </c>
      <c r="E37" s="17">
        <v>129</v>
      </c>
      <c r="F37" s="17">
        <v>129</v>
      </c>
      <c r="G37" s="13">
        <f t="shared" si="6"/>
        <v>0.16350504008254621</v>
      </c>
      <c r="H37" s="14">
        <f t="shared" si="7"/>
        <v>0.20477815699658702</v>
      </c>
      <c r="I37" s="14">
        <f t="shared" si="8"/>
        <v>0.20477815699658702</v>
      </c>
      <c r="J37" s="15">
        <v>5</v>
      </c>
      <c r="K37" s="11">
        <f t="shared" si="0"/>
        <v>6.45</v>
      </c>
      <c r="L37" s="30">
        <v>4</v>
      </c>
      <c r="M37" s="30">
        <v>4</v>
      </c>
    </row>
    <row r="38" spans="1:13" x14ac:dyDescent="0.25">
      <c r="A38" s="16">
        <v>5</v>
      </c>
      <c r="B38" s="16" t="s">
        <v>15</v>
      </c>
      <c r="C38" s="17">
        <v>112.18</v>
      </c>
      <c r="D38" s="17">
        <v>15</v>
      </c>
      <c r="E38" s="17">
        <v>18</v>
      </c>
      <c r="F38" s="17">
        <v>18</v>
      </c>
      <c r="G38" s="13">
        <f t="shared" si="6"/>
        <v>0.13371367445177393</v>
      </c>
      <c r="H38" s="14">
        <f t="shared" si="7"/>
        <v>0.16045640934212871</v>
      </c>
      <c r="I38" s="14">
        <f t="shared" si="8"/>
        <v>0.16045640934212871</v>
      </c>
      <c r="J38" s="15">
        <v>0</v>
      </c>
      <c r="K38" s="11">
        <f t="shared" si="0"/>
        <v>0</v>
      </c>
      <c r="L38" s="30">
        <v>0</v>
      </c>
      <c r="M38" s="30">
        <v>0</v>
      </c>
    </row>
    <row r="39" spans="1:13" x14ac:dyDescent="0.25">
      <c r="A39" s="16">
        <v>6</v>
      </c>
      <c r="B39" s="16" t="s">
        <v>16</v>
      </c>
      <c r="C39" s="17">
        <v>559.37</v>
      </c>
      <c r="D39" s="17">
        <v>60</v>
      </c>
      <c r="E39" s="17">
        <v>80</v>
      </c>
      <c r="F39" s="17">
        <v>80</v>
      </c>
      <c r="G39" s="13">
        <f t="shared" si="6"/>
        <v>0.10726352861254626</v>
      </c>
      <c r="H39" s="14">
        <f t="shared" si="7"/>
        <v>0.14301803815006167</v>
      </c>
      <c r="I39" s="14">
        <f t="shared" si="8"/>
        <v>0.14301803815006167</v>
      </c>
      <c r="J39" s="15">
        <v>5</v>
      </c>
      <c r="K39" s="11">
        <f t="shared" si="0"/>
        <v>4</v>
      </c>
      <c r="L39" s="30">
        <v>2</v>
      </c>
      <c r="M39" s="30">
        <v>2</v>
      </c>
    </row>
    <row r="40" spans="1:13" x14ac:dyDescent="0.25">
      <c r="A40" s="16">
        <v>7</v>
      </c>
      <c r="B40" s="16" t="s">
        <v>17</v>
      </c>
      <c r="C40" s="17">
        <v>24.63</v>
      </c>
      <c r="D40" s="17">
        <v>10</v>
      </c>
      <c r="E40" s="17">
        <v>15</v>
      </c>
      <c r="F40" s="17">
        <v>15</v>
      </c>
      <c r="G40" s="13">
        <f t="shared" si="6"/>
        <v>0.40600893219650835</v>
      </c>
      <c r="H40" s="14">
        <f t="shared" si="7"/>
        <v>0.60901339829476253</v>
      </c>
      <c r="I40" s="14">
        <f t="shared" si="8"/>
        <v>0.60901339829476253</v>
      </c>
      <c r="J40" s="15">
        <v>0</v>
      </c>
      <c r="K40" s="11">
        <f t="shared" si="0"/>
        <v>0</v>
      </c>
      <c r="L40" s="30">
        <v>0</v>
      </c>
      <c r="M40" s="30">
        <v>0</v>
      </c>
    </row>
    <row r="41" spans="1:13" x14ac:dyDescent="0.25">
      <c r="A41" s="16">
        <v>8</v>
      </c>
      <c r="B41" s="16" t="s">
        <v>172</v>
      </c>
      <c r="C41" s="17">
        <v>124.89</v>
      </c>
      <c r="D41" s="17">
        <v>20</v>
      </c>
      <c r="E41" s="17">
        <v>32</v>
      </c>
      <c r="F41" s="17">
        <v>32</v>
      </c>
      <c r="G41" s="13">
        <f t="shared" si="6"/>
        <v>0.16014092401313154</v>
      </c>
      <c r="H41" s="14">
        <f t="shared" si="7"/>
        <v>0.25622547842101051</v>
      </c>
      <c r="I41" s="14">
        <f t="shared" si="8"/>
        <v>0.25622547842101051</v>
      </c>
      <c r="J41" s="15">
        <v>5</v>
      </c>
      <c r="K41" s="11">
        <f t="shared" si="0"/>
        <v>1.6</v>
      </c>
      <c r="L41" s="30">
        <v>1</v>
      </c>
      <c r="M41" s="30">
        <v>1</v>
      </c>
    </row>
    <row r="42" spans="1:13" x14ac:dyDescent="0.25">
      <c r="A42" s="16">
        <v>9</v>
      </c>
      <c r="B42" s="16" t="s">
        <v>18</v>
      </c>
      <c r="C42" s="17">
        <v>53.89</v>
      </c>
      <c r="D42" s="17">
        <v>8</v>
      </c>
      <c r="E42" s="17">
        <v>15</v>
      </c>
      <c r="F42" s="17">
        <v>15</v>
      </c>
      <c r="G42" s="13">
        <f t="shared" si="6"/>
        <v>0.14845054741139357</v>
      </c>
      <c r="H42" s="14">
        <f t="shared" si="7"/>
        <v>0.27834477639636296</v>
      </c>
      <c r="I42" s="14">
        <f t="shared" si="8"/>
        <v>0.27834477639636296</v>
      </c>
      <c r="J42" s="15">
        <v>0</v>
      </c>
      <c r="K42" s="11">
        <f t="shared" si="0"/>
        <v>0</v>
      </c>
      <c r="L42" s="30">
        <v>0</v>
      </c>
      <c r="M42" s="30">
        <v>0</v>
      </c>
    </row>
    <row r="43" spans="1:13" ht="33.6" customHeight="1" x14ac:dyDescent="0.25">
      <c r="A43" s="76" t="s">
        <v>19</v>
      </c>
      <c r="B43" s="76"/>
      <c r="C43" s="30">
        <v>3415</v>
      </c>
      <c r="D43" s="30">
        <v>356</v>
      </c>
      <c r="E43" s="30">
        <v>389</v>
      </c>
      <c r="F43" s="30">
        <v>389</v>
      </c>
      <c r="G43" s="13">
        <f t="shared" si="6"/>
        <v>0.10424597364568082</v>
      </c>
      <c r="H43" s="14">
        <f t="shared" si="7"/>
        <v>0.11390922401171304</v>
      </c>
      <c r="I43" s="14">
        <f t="shared" si="8"/>
        <v>0.11390922401171304</v>
      </c>
      <c r="J43" s="15"/>
      <c r="K43" s="11">
        <v>15</v>
      </c>
      <c r="L43" s="11">
        <f t="shared" ref="L43:M43" si="9">SUM(L32:L42)</f>
        <v>9</v>
      </c>
      <c r="M43" s="11">
        <f t="shared" si="9"/>
        <v>9</v>
      </c>
    </row>
    <row r="44" spans="1:13" x14ac:dyDescent="0.25">
      <c r="A44" s="76" t="s">
        <v>20</v>
      </c>
      <c r="B44" s="76"/>
      <c r="C44" s="30"/>
      <c r="D44" s="30"/>
      <c r="E44" s="30"/>
      <c r="F44" s="30"/>
      <c r="G44" s="13"/>
      <c r="H44" s="14"/>
      <c r="I44" s="14"/>
      <c r="J44" s="15"/>
      <c r="K44" s="11"/>
      <c r="L44" s="30"/>
      <c r="M44" s="30"/>
    </row>
    <row r="45" spans="1:13" x14ac:dyDescent="0.25">
      <c r="A45" s="16">
        <v>1</v>
      </c>
      <c r="B45" s="16" t="s">
        <v>192</v>
      </c>
      <c r="C45" s="19">
        <v>2641.81</v>
      </c>
      <c r="D45" s="17">
        <v>60</v>
      </c>
      <c r="E45" s="17">
        <v>98</v>
      </c>
      <c r="F45" s="17">
        <v>98</v>
      </c>
      <c r="G45" s="13">
        <f t="shared" ref="G45:G53" si="10">D45/C45</f>
        <v>2.2711701447113913E-2</v>
      </c>
      <c r="H45" s="14">
        <f t="shared" ref="H45:H53" si="11">E45/C45</f>
        <v>3.7095779030286054E-2</v>
      </c>
      <c r="I45" s="14">
        <f t="shared" ref="I45:I53" si="12">F45/C45</f>
        <v>3.7095779030286054E-2</v>
      </c>
      <c r="J45" s="15">
        <v>5</v>
      </c>
      <c r="K45" s="11">
        <f t="shared" si="0"/>
        <v>4.9000000000000004</v>
      </c>
      <c r="L45" s="30">
        <v>2</v>
      </c>
      <c r="M45" s="30">
        <v>2</v>
      </c>
    </row>
    <row r="46" spans="1:13" x14ac:dyDescent="0.25">
      <c r="A46" s="16">
        <v>2</v>
      </c>
      <c r="B46" s="16" t="s">
        <v>21</v>
      </c>
      <c r="C46" s="19">
        <v>1460.81</v>
      </c>
      <c r="D46" s="17">
        <v>15</v>
      </c>
      <c r="E46" s="17">
        <v>18</v>
      </c>
      <c r="F46" s="17">
        <v>18</v>
      </c>
      <c r="G46" s="13">
        <f t="shared" si="10"/>
        <v>1.0268275819579549E-2</v>
      </c>
      <c r="H46" s="14">
        <f t="shared" si="11"/>
        <v>1.2321930983495459E-2</v>
      </c>
      <c r="I46" s="14">
        <f t="shared" si="12"/>
        <v>1.2321930983495459E-2</v>
      </c>
      <c r="J46" s="15">
        <v>0</v>
      </c>
      <c r="K46" s="11">
        <f t="shared" si="0"/>
        <v>0</v>
      </c>
      <c r="L46" s="30">
        <v>0</v>
      </c>
      <c r="M46" s="30">
        <v>0</v>
      </c>
    </row>
    <row r="47" spans="1:13" x14ac:dyDescent="0.25">
      <c r="A47" s="16">
        <v>3</v>
      </c>
      <c r="B47" s="16" t="s">
        <v>22</v>
      </c>
      <c r="C47" s="19">
        <v>519.55999999999995</v>
      </c>
      <c r="D47" s="17">
        <v>15</v>
      </c>
      <c r="E47" s="17">
        <v>26</v>
      </c>
      <c r="F47" s="17">
        <v>26</v>
      </c>
      <c r="G47" s="13">
        <f t="shared" si="10"/>
        <v>2.8870582800831476E-2</v>
      </c>
      <c r="H47" s="14">
        <f t="shared" si="11"/>
        <v>5.0042343521441227E-2</v>
      </c>
      <c r="I47" s="14">
        <f t="shared" si="12"/>
        <v>5.0042343521441227E-2</v>
      </c>
      <c r="J47" s="15">
        <v>5</v>
      </c>
      <c r="K47" s="11">
        <f t="shared" si="0"/>
        <v>1.3</v>
      </c>
      <c r="L47" s="30">
        <v>1</v>
      </c>
      <c r="M47" s="30">
        <v>1</v>
      </c>
    </row>
    <row r="48" spans="1:13" x14ac:dyDescent="0.25">
      <c r="A48" s="16">
        <v>4</v>
      </c>
      <c r="B48" s="16" t="s">
        <v>23</v>
      </c>
      <c r="C48" s="19">
        <v>30.46</v>
      </c>
      <c r="D48" s="17">
        <v>0</v>
      </c>
      <c r="E48" s="17">
        <v>4</v>
      </c>
      <c r="F48" s="17">
        <v>4</v>
      </c>
      <c r="G48" s="13">
        <f t="shared" si="10"/>
        <v>0</v>
      </c>
      <c r="H48" s="14">
        <f t="shared" si="11"/>
        <v>0.13131976362442546</v>
      </c>
      <c r="I48" s="14">
        <f t="shared" si="12"/>
        <v>0.13131976362442546</v>
      </c>
      <c r="J48" s="15">
        <v>0</v>
      </c>
      <c r="K48" s="11">
        <f t="shared" si="0"/>
        <v>0</v>
      </c>
      <c r="L48" s="30">
        <v>0</v>
      </c>
      <c r="M48" s="30">
        <v>0</v>
      </c>
    </row>
    <row r="49" spans="1:13" x14ac:dyDescent="0.25">
      <c r="A49" s="16">
        <v>5</v>
      </c>
      <c r="B49" s="16" t="s">
        <v>24</v>
      </c>
      <c r="C49" s="19">
        <v>55.84</v>
      </c>
      <c r="D49" s="17">
        <v>0</v>
      </c>
      <c r="E49" s="17">
        <v>9</v>
      </c>
      <c r="F49" s="17">
        <v>9</v>
      </c>
      <c r="G49" s="13">
        <f t="shared" si="10"/>
        <v>0</v>
      </c>
      <c r="H49" s="14">
        <f t="shared" si="11"/>
        <v>0.16117478510028652</v>
      </c>
      <c r="I49" s="14">
        <f t="shared" si="12"/>
        <v>0.16117478510028652</v>
      </c>
      <c r="J49" s="15">
        <v>0</v>
      </c>
      <c r="K49" s="11">
        <f t="shared" si="0"/>
        <v>0</v>
      </c>
      <c r="L49" s="30">
        <v>0</v>
      </c>
      <c r="M49" s="30">
        <v>0</v>
      </c>
    </row>
    <row r="50" spans="1:13" x14ac:dyDescent="0.25">
      <c r="A50" s="16">
        <v>6</v>
      </c>
      <c r="B50" s="16" t="s">
        <v>25</v>
      </c>
      <c r="C50" s="19">
        <v>86.94</v>
      </c>
      <c r="D50" s="17">
        <v>2</v>
      </c>
      <c r="E50" s="17">
        <v>5</v>
      </c>
      <c r="F50" s="17">
        <v>5</v>
      </c>
      <c r="G50" s="13">
        <f t="shared" si="10"/>
        <v>2.3004370830457789E-2</v>
      </c>
      <c r="H50" s="14">
        <f t="shared" si="11"/>
        <v>5.7510927076144469E-2</v>
      </c>
      <c r="I50" s="14">
        <f t="shared" si="12"/>
        <v>5.7510927076144469E-2</v>
      </c>
      <c r="J50" s="15">
        <v>0</v>
      </c>
      <c r="K50" s="11">
        <f t="shared" si="0"/>
        <v>0</v>
      </c>
      <c r="L50" s="30">
        <v>0</v>
      </c>
      <c r="M50" s="30">
        <v>0</v>
      </c>
    </row>
    <row r="51" spans="1:13" x14ac:dyDescent="0.25">
      <c r="A51" s="16">
        <v>7</v>
      </c>
      <c r="B51" s="16" t="s">
        <v>26</v>
      </c>
      <c r="C51" s="19">
        <v>70.680000000000007</v>
      </c>
      <c r="D51" s="17">
        <v>1</v>
      </c>
      <c r="E51" s="17">
        <v>6</v>
      </c>
      <c r="F51" s="17">
        <v>6</v>
      </c>
      <c r="G51" s="13">
        <f t="shared" si="10"/>
        <v>1.4148273910582907E-2</v>
      </c>
      <c r="H51" s="14">
        <f t="shared" si="11"/>
        <v>8.4889643463497449E-2</v>
      </c>
      <c r="I51" s="14">
        <f t="shared" si="12"/>
        <v>8.4889643463497449E-2</v>
      </c>
      <c r="J51" s="15">
        <v>0</v>
      </c>
      <c r="K51" s="11">
        <f t="shared" si="0"/>
        <v>0</v>
      </c>
      <c r="L51" s="30">
        <v>0</v>
      </c>
      <c r="M51" s="30">
        <v>0</v>
      </c>
    </row>
    <row r="52" spans="1:13" x14ac:dyDescent="0.25">
      <c r="A52" s="16">
        <v>8</v>
      </c>
      <c r="B52" s="16" t="s">
        <v>27</v>
      </c>
      <c r="C52" s="19">
        <v>86.02</v>
      </c>
      <c r="D52" s="17">
        <v>5</v>
      </c>
      <c r="E52" s="17">
        <v>8</v>
      </c>
      <c r="F52" s="17">
        <v>8</v>
      </c>
      <c r="G52" s="13">
        <f t="shared" si="10"/>
        <v>5.8126017205301098E-2</v>
      </c>
      <c r="H52" s="14">
        <f t="shared" si="11"/>
        <v>9.3001627528481748E-2</v>
      </c>
      <c r="I52" s="14">
        <f t="shared" si="12"/>
        <v>9.3001627528481748E-2</v>
      </c>
      <c r="J52" s="15">
        <v>0</v>
      </c>
      <c r="K52" s="11">
        <f t="shared" si="0"/>
        <v>0</v>
      </c>
      <c r="L52" s="30">
        <v>0</v>
      </c>
      <c r="M52" s="30">
        <v>0</v>
      </c>
    </row>
    <row r="53" spans="1:13" x14ac:dyDescent="0.25">
      <c r="A53" s="16">
        <v>9</v>
      </c>
      <c r="B53" s="16" t="s">
        <v>28</v>
      </c>
      <c r="C53" s="19">
        <v>66.31</v>
      </c>
      <c r="D53" s="17">
        <v>1</v>
      </c>
      <c r="E53" s="17">
        <v>5</v>
      </c>
      <c r="F53" s="17">
        <v>5</v>
      </c>
      <c r="G53" s="13">
        <f t="shared" si="10"/>
        <v>1.5080681646810435E-2</v>
      </c>
      <c r="H53" s="14">
        <f t="shared" si="11"/>
        <v>7.5403408234052172E-2</v>
      </c>
      <c r="I53" s="14">
        <f t="shared" si="12"/>
        <v>7.5403408234052172E-2</v>
      </c>
      <c r="J53" s="15">
        <v>0</v>
      </c>
      <c r="K53" s="11">
        <f t="shared" si="0"/>
        <v>0</v>
      </c>
      <c r="L53" s="30">
        <v>0</v>
      </c>
      <c r="M53" s="30">
        <v>0</v>
      </c>
    </row>
    <row r="54" spans="1:13" x14ac:dyDescent="0.25">
      <c r="A54" s="16">
        <v>10</v>
      </c>
      <c r="B54" s="16" t="s">
        <v>136</v>
      </c>
      <c r="C54" s="19"/>
      <c r="D54" s="17"/>
      <c r="E54" s="17"/>
      <c r="F54" s="17"/>
      <c r="G54" s="13"/>
      <c r="H54" s="14"/>
      <c r="I54" s="14"/>
      <c r="J54" s="15"/>
      <c r="K54" s="11"/>
      <c r="L54" s="30"/>
      <c r="M54" s="30"/>
    </row>
    <row r="55" spans="1:13" x14ac:dyDescent="0.25">
      <c r="A55" s="16"/>
      <c r="B55" s="16" t="s">
        <v>137</v>
      </c>
      <c r="C55" s="19">
        <v>76.13</v>
      </c>
      <c r="D55" s="17">
        <v>4</v>
      </c>
      <c r="E55" s="17">
        <v>12</v>
      </c>
      <c r="F55" s="17">
        <v>12</v>
      </c>
      <c r="G55" s="13">
        <f t="shared" ref="G55:G62" si="13">D55/C55</f>
        <v>5.2541704978326553E-2</v>
      </c>
      <c r="H55" s="14">
        <f t="shared" ref="H55:H62" si="14">E55/C55</f>
        <v>0.15762511493497966</v>
      </c>
      <c r="I55" s="14">
        <f t="shared" ref="I55:I62" si="15">F55/C55</f>
        <v>0.15762511493497966</v>
      </c>
      <c r="J55" s="15">
        <v>0</v>
      </c>
      <c r="K55" s="11">
        <f t="shared" si="0"/>
        <v>0</v>
      </c>
      <c r="L55" s="30">
        <v>0</v>
      </c>
      <c r="M55" s="30">
        <v>0</v>
      </c>
    </row>
    <row r="56" spans="1:13" x14ac:dyDescent="0.25">
      <c r="A56" s="16">
        <v>11</v>
      </c>
      <c r="B56" s="16" t="s">
        <v>126</v>
      </c>
      <c r="C56" s="19">
        <v>205.56</v>
      </c>
      <c r="D56" s="17">
        <v>3</v>
      </c>
      <c r="E56" s="17">
        <v>6</v>
      </c>
      <c r="F56" s="17">
        <v>6</v>
      </c>
      <c r="G56" s="13">
        <f t="shared" si="13"/>
        <v>1.4594279042615295E-2</v>
      </c>
      <c r="H56" s="14">
        <f t="shared" si="14"/>
        <v>2.918855808523059E-2</v>
      </c>
      <c r="I56" s="14">
        <f t="shared" si="15"/>
        <v>2.918855808523059E-2</v>
      </c>
      <c r="J56" s="15">
        <v>0</v>
      </c>
      <c r="K56" s="11">
        <f t="shared" si="0"/>
        <v>0</v>
      </c>
      <c r="L56" s="30">
        <v>0</v>
      </c>
      <c r="M56" s="30">
        <v>0</v>
      </c>
    </row>
    <row r="57" spans="1:13" x14ac:dyDescent="0.25">
      <c r="A57" s="16">
        <v>12</v>
      </c>
      <c r="B57" s="16" t="s">
        <v>29</v>
      </c>
      <c r="C57" s="19">
        <v>134.03</v>
      </c>
      <c r="D57" s="17">
        <v>5</v>
      </c>
      <c r="E57" s="17">
        <v>8</v>
      </c>
      <c r="F57" s="17">
        <v>8</v>
      </c>
      <c r="G57" s="13">
        <f t="shared" si="13"/>
        <v>3.7305080952025664E-2</v>
      </c>
      <c r="H57" s="14">
        <f t="shared" si="14"/>
        <v>5.9688129523241068E-2</v>
      </c>
      <c r="I57" s="14">
        <f t="shared" si="15"/>
        <v>5.9688129523241068E-2</v>
      </c>
      <c r="J57" s="15">
        <v>0</v>
      </c>
      <c r="K57" s="11">
        <f t="shared" si="0"/>
        <v>0</v>
      </c>
      <c r="L57" s="30">
        <v>0</v>
      </c>
      <c r="M57" s="30">
        <v>0</v>
      </c>
    </row>
    <row r="58" spans="1:13" x14ac:dyDescent="0.25">
      <c r="A58" s="16">
        <v>13</v>
      </c>
      <c r="B58" s="16" t="s">
        <v>30</v>
      </c>
      <c r="C58" s="19">
        <v>72.23</v>
      </c>
      <c r="D58" s="17">
        <v>5</v>
      </c>
      <c r="E58" s="17">
        <v>23</v>
      </c>
      <c r="F58" s="17">
        <v>23</v>
      </c>
      <c r="G58" s="13">
        <f t="shared" si="13"/>
        <v>6.9223314412294054E-2</v>
      </c>
      <c r="H58" s="14">
        <f t="shared" si="14"/>
        <v>0.31842724629655267</v>
      </c>
      <c r="I58" s="14">
        <f t="shared" si="15"/>
        <v>0.31842724629655267</v>
      </c>
      <c r="J58" s="15">
        <v>5</v>
      </c>
      <c r="K58" s="11">
        <f t="shared" si="0"/>
        <v>1.1499999999999999</v>
      </c>
      <c r="L58" s="30">
        <v>1</v>
      </c>
      <c r="M58" s="30">
        <v>1</v>
      </c>
    </row>
    <row r="59" spans="1:13" x14ac:dyDescent="0.25">
      <c r="A59" s="16">
        <v>14</v>
      </c>
      <c r="B59" s="16" t="s">
        <v>226</v>
      </c>
      <c r="C59" s="19">
        <v>162.51</v>
      </c>
      <c r="D59" s="17">
        <v>6</v>
      </c>
      <c r="E59" s="17">
        <v>13</v>
      </c>
      <c r="F59" s="17">
        <v>13</v>
      </c>
      <c r="G59" s="13">
        <f t="shared" si="13"/>
        <v>3.6920804873546244E-2</v>
      </c>
      <c r="H59" s="14">
        <f t="shared" si="14"/>
        <v>7.999507722601687E-2</v>
      </c>
      <c r="I59" s="14">
        <f t="shared" si="15"/>
        <v>7.999507722601687E-2</v>
      </c>
      <c r="J59" s="15">
        <v>0</v>
      </c>
      <c r="K59" s="11">
        <f t="shared" si="0"/>
        <v>0</v>
      </c>
      <c r="L59" s="30">
        <v>0</v>
      </c>
      <c r="M59" s="30">
        <v>0</v>
      </c>
    </row>
    <row r="60" spans="1:13" x14ac:dyDescent="0.25">
      <c r="A60" s="16">
        <v>15</v>
      </c>
      <c r="B60" s="16" t="s">
        <v>172</v>
      </c>
      <c r="C60" s="19">
        <v>135.9</v>
      </c>
      <c r="D60" s="17">
        <v>10</v>
      </c>
      <c r="E60" s="17">
        <v>37</v>
      </c>
      <c r="F60" s="17">
        <v>37</v>
      </c>
      <c r="G60" s="13">
        <f t="shared" si="13"/>
        <v>7.358351729212656E-2</v>
      </c>
      <c r="H60" s="14">
        <f t="shared" si="14"/>
        <v>0.27225901398086827</v>
      </c>
      <c r="I60" s="14">
        <f t="shared" si="15"/>
        <v>0.27225901398086827</v>
      </c>
      <c r="J60" s="15">
        <v>5</v>
      </c>
      <c r="K60" s="11">
        <f t="shared" si="0"/>
        <v>1.85</v>
      </c>
      <c r="L60" s="30">
        <v>1</v>
      </c>
      <c r="M60" s="30">
        <v>1</v>
      </c>
    </row>
    <row r="61" spans="1:13" x14ac:dyDescent="0.25">
      <c r="A61" s="16">
        <v>16</v>
      </c>
      <c r="B61" s="16" t="s">
        <v>138</v>
      </c>
      <c r="C61" s="19">
        <v>138.65</v>
      </c>
      <c r="D61" s="17">
        <v>10</v>
      </c>
      <c r="E61" s="17">
        <v>17</v>
      </c>
      <c r="F61" s="17">
        <v>17</v>
      </c>
      <c r="G61" s="13">
        <f t="shared" si="13"/>
        <v>7.2124053371799487E-2</v>
      </c>
      <c r="H61" s="14">
        <f t="shared" si="14"/>
        <v>0.12261089073205914</v>
      </c>
      <c r="I61" s="14">
        <f t="shared" si="15"/>
        <v>0.12261089073205914</v>
      </c>
      <c r="J61" s="15">
        <v>0</v>
      </c>
      <c r="K61" s="11">
        <f t="shared" si="0"/>
        <v>0</v>
      </c>
      <c r="L61" s="30">
        <v>0</v>
      </c>
      <c r="M61" s="30">
        <v>0</v>
      </c>
    </row>
    <row r="62" spans="1:13" ht="38.1" customHeight="1" x14ac:dyDescent="0.25">
      <c r="A62" s="76" t="s">
        <v>31</v>
      </c>
      <c r="B62" s="76"/>
      <c r="C62" s="30">
        <v>5254.2</v>
      </c>
      <c r="D62" s="30">
        <v>263</v>
      </c>
      <c r="E62" s="30">
        <v>253</v>
      </c>
      <c r="F62" s="30">
        <v>253</v>
      </c>
      <c r="G62" s="13">
        <f t="shared" si="13"/>
        <v>5.0055193940086028E-2</v>
      </c>
      <c r="H62" s="14">
        <f t="shared" si="14"/>
        <v>4.8151954626774775E-2</v>
      </c>
      <c r="I62" s="14">
        <f t="shared" si="15"/>
        <v>4.8151954626774775E-2</v>
      </c>
      <c r="J62" s="15"/>
      <c r="K62" s="11">
        <v>7</v>
      </c>
      <c r="L62" s="11">
        <f t="shared" ref="L62:M62" si="16">SUM(L45:L61)</f>
        <v>5</v>
      </c>
      <c r="M62" s="11">
        <f t="shared" si="16"/>
        <v>5</v>
      </c>
    </row>
    <row r="63" spans="1:13" x14ac:dyDescent="0.25">
      <c r="A63" s="76" t="s">
        <v>32</v>
      </c>
      <c r="B63" s="76"/>
      <c r="C63" s="30"/>
      <c r="D63" s="30"/>
      <c r="E63" s="30"/>
      <c r="F63" s="30"/>
      <c r="G63" s="13"/>
      <c r="H63" s="14"/>
      <c r="I63" s="14"/>
      <c r="J63" s="15"/>
      <c r="K63" s="11"/>
      <c r="L63" s="30"/>
      <c r="M63" s="30"/>
    </row>
    <row r="64" spans="1:13" x14ac:dyDescent="0.25">
      <c r="A64" s="16">
        <v>1</v>
      </c>
      <c r="B64" s="16" t="s">
        <v>33</v>
      </c>
      <c r="C64" s="30">
        <v>28.95</v>
      </c>
      <c r="D64" s="17">
        <v>3</v>
      </c>
      <c r="E64" s="17">
        <v>6</v>
      </c>
      <c r="F64" s="17">
        <v>6</v>
      </c>
      <c r="G64" s="13">
        <f>D64/C64</f>
        <v>0.10362694300518135</v>
      </c>
      <c r="H64" s="14">
        <f>E64/C64</f>
        <v>0.20725388601036271</v>
      </c>
      <c r="I64" s="14">
        <f>F64/C64</f>
        <v>0.20725388601036271</v>
      </c>
      <c r="J64" s="15">
        <v>0</v>
      </c>
      <c r="K64" s="11">
        <f t="shared" si="0"/>
        <v>0</v>
      </c>
      <c r="L64" s="30">
        <v>0</v>
      </c>
      <c r="M64" s="30">
        <v>0</v>
      </c>
    </row>
    <row r="65" spans="1:13" x14ac:dyDescent="0.25">
      <c r="A65" s="16">
        <v>2</v>
      </c>
      <c r="B65" s="16" t="s">
        <v>34</v>
      </c>
      <c r="C65" s="30">
        <v>25.16</v>
      </c>
      <c r="D65" s="17">
        <v>7</v>
      </c>
      <c r="E65" s="17">
        <v>9</v>
      </c>
      <c r="F65" s="17">
        <v>9</v>
      </c>
      <c r="G65" s="13">
        <f>D65/C65</f>
        <v>0.27821939586645467</v>
      </c>
      <c r="H65" s="14">
        <f>E65/C65</f>
        <v>0.35771065182829886</v>
      </c>
      <c r="I65" s="14">
        <f>F65/C65</f>
        <v>0.35771065182829886</v>
      </c>
      <c r="J65" s="15">
        <v>0</v>
      </c>
      <c r="K65" s="11">
        <f t="shared" si="0"/>
        <v>0</v>
      </c>
      <c r="L65" s="30">
        <v>0</v>
      </c>
      <c r="M65" s="30">
        <v>0</v>
      </c>
    </row>
    <row r="66" spans="1:13" x14ac:dyDescent="0.25">
      <c r="A66" s="16">
        <v>3</v>
      </c>
      <c r="B66" s="16" t="s">
        <v>213</v>
      </c>
      <c r="C66" s="30">
        <v>353.71</v>
      </c>
      <c r="D66" s="17">
        <v>65</v>
      </c>
      <c r="E66" s="17">
        <v>62</v>
      </c>
      <c r="F66" s="17">
        <v>62</v>
      </c>
      <c r="G66" s="13">
        <f>D66/C66</f>
        <v>0.18376636227417942</v>
      </c>
      <c r="H66" s="14">
        <f>E66/C66</f>
        <v>0.17528483786152499</v>
      </c>
      <c r="I66" s="14">
        <f>F66/C66</f>
        <v>0.17528483786152499</v>
      </c>
      <c r="J66" s="15">
        <v>5</v>
      </c>
      <c r="K66" s="11">
        <f t="shared" si="0"/>
        <v>3.1</v>
      </c>
      <c r="L66" s="30">
        <v>1</v>
      </c>
      <c r="M66" s="30">
        <v>1</v>
      </c>
    </row>
    <row r="67" spans="1:13" ht="36.6" customHeight="1" x14ac:dyDescent="0.25">
      <c r="A67" s="76" t="s">
        <v>35</v>
      </c>
      <c r="B67" s="76"/>
      <c r="C67" s="30">
        <f>SUM(C64:C66)</f>
        <v>407.82</v>
      </c>
      <c r="D67" s="30">
        <f t="shared" ref="D67:E67" si="17">SUM(D64:D66)</f>
        <v>75</v>
      </c>
      <c r="E67" s="30">
        <f t="shared" si="17"/>
        <v>77</v>
      </c>
      <c r="F67" s="30">
        <f t="shared" ref="F67" si="18">SUM(F64:F66)</f>
        <v>77</v>
      </c>
      <c r="G67" s="13">
        <f>D67/C67</f>
        <v>0.18390466382227452</v>
      </c>
      <c r="H67" s="14">
        <f>E67/C67</f>
        <v>0.18880878819086852</v>
      </c>
      <c r="I67" s="14">
        <f>F67/C67</f>
        <v>0.18880878819086852</v>
      </c>
      <c r="J67" s="15"/>
      <c r="K67" s="11">
        <v>3</v>
      </c>
      <c r="L67" s="11">
        <f t="shared" ref="L67:M67" si="19">SUM(L64:L66)</f>
        <v>1</v>
      </c>
      <c r="M67" s="11">
        <f t="shared" si="19"/>
        <v>1</v>
      </c>
    </row>
    <row r="68" spans="1:13" x14ac:dyDescent="0.25">
      <c r="A68" s="76" t="s">
        <v>36</v>
      </c>
      <c r="B68" s="76"/>
      <c r="C68" s="30"/>
      <c r="D68" s="30"/>
      <c r="E68" s="30"/>
      <c r="F68" s="30"/>
      <c r="G68" s="13"/>
      <c r="H68" s="14"/>
      <c r="I68" s="14"/>
      <c r="J68" s="15"/>
      <c r="K68" s="11"/>
      <c r="L68" s="30"/>
      <c r="M68" s="30"/>
    </row>
    <row r="69" spans="1:13" x14ac:dyDescent="0.25">
      <c r="A69" s="16">
        <v>1</v>
      </c>
      <c r="B69" s="16" t="s">
        <v>37</v>
      </c>
      <c r="C69" s="30">
        <v>2089.7199999999998</v>
      </c>
      <c r="D69" s="17">
        <v>180</v>
      </c>
      <c r="E69" s="17">
        <v>210</v>
      </c>
      <c r="F69" s="17">
        <v>210</v>
      </c>
      <c r="G69" s="13">
        <f>D69/C69</f>
        <v>8.6135941657255521E-2</v>
      </c>
      <c r="H69" s="14">
        <f>E69/C69</f>
        <v>0.10049193193346478</v>
      </c>
      <c r="I69" s="14">
        <f>F69/C69</f>
        <v>0.10049193193346478</v>
      </c>
      <c r="J69" s="15">
        <v>5</v>
      </c>
      <c r="K69" s="11">
        <f t="shared" si="0"/>
        <v>10.5</v>
      </c>
      <c r="L69" s="30">
        <v>3</v>
      </c>
      <c r="M69" s="30">
        <v>3</v>
      </c>
    </row>
    <row r="70" spans="1:13" x14ac:dyDescent="0.25">
      <c r="A70" s="16">
        <v>2</v>
      </c>
      <c r="B70" s="16" t="s">
        <v>38</v>
      </c>
      <c r="C70" s="30">
        <v>20.85</v>
      </c>
      <c r="D70" s="17">
        <v>4</v>
      </c>
      <c r="E70" s="17">
        <v>6</v>
      </c>
      <c r="F70" s="17">
        <v>6</v>
      </c>
      <c r="G70" s="13">
        <f>D70/C70</f>
        <v>0.19184652278177458</v>
      </c>
      <c r="H70" s="14">
        <f>E70/C70</f>
        <v>0.28776978417266186</v>
      </c>
      <c r="I70" s="14">
        <f>F70/C70</f>
        <v>0.28776978417266186</v>
      </c>
      <c r="J70" s="15">
        <v>0</v>
      </c>
      <c r="K70" s="11">
        <f t="shared" si="0"/>
        <v>0</v>
      </c>
      <c r="L70" s="30">
        <v>0</v>
      </c>
      <c r="M70" s="30">
        <v>0</v>
      </c>
    </row>
    <row r="71" spans="1:13" x14ac:dyDescent="0.25">
      <c r="A71" s="16">
        <v>3</v>
      </c>
      <c r="B71" s="16" t="s">
        <v>39</v>
      </c>
      <c r="C71" s="30">
        <v>296.32</v>
      </c>
      <c r="D71" s="17">
        <v>13</v>
      </c>
      <c r="E71" s="17">
        <v>17</v>
      </c>
      <c r="F71" s="17">
        <v>17</v>
      </c>
      <c r="G71" s="13">
        <f>D71/C71</f>
        <v>4.3871490280777539E-2</v>
      </c>
      <c r="H71" s="14">
        <f>E71/C71</f>
        <v>5.7370410367170631E-2</v>
      </c>
      <c r="I71" s="14">
        <f>F71/C71</f>
        <v>5.7370410367170631E-2</v>
      </c>
      <c r="J71" s="15">
        <v>0</v>
      </c>
      <c r="K71" s="11">
        <f t="shared" si="0"/>
        <v>0</v>
      </c>
      <c r="L71" s="30">
        <v>0</v>
      </c>
      <c r="M71" s="30">
        <v>0</v>
      </c>
    </row>
    <row r="72" spans="1:13" ht="38.450000000000003" customHeight="1" x14ac:dyDescent="0.25">
      <c r="A72" s="76" t="s">
        <v>40</v>
      </c>
      <c r="B72" s="76"/>
      <c r="C72" s="30">
        <f>SUM(C69:C71)</f>
        <v>2406.89</v>
      </c>
      <c r="D72" s="30">
        <f t="shared" ref="D72:E72" si="20">SUM(D69:D71)</f>
        <v>197</v>
      </c>
      <c r="E72" s="30">
        <f t="shared" si="20"/>
        <v>233</v>
      </c>
      <c r="F72" s="30">
        <f t="shared" ref="F72" si="21">SUM(F69:F71)</f>
        <v>233</v>
      </c>
      <c r="G72" s="13">
        <f>D72/C72</f>
        <v>8.1848360332212947E-2</v>
      </c>
      <c r="H72" s="14">
        <f>E72/C72</f>
        <v>9.6805421103581812E-2</v>
      </c>
      <c r="I72" s="14">
        <f>F72/C72</f>
        <v>9.6805421103581812E-2</v>
      </c>
      <c r="J72" s="15"/>
      <c r="K72" s="11">
        <v>10</v>
      </c>
      <c r="L72" s="11">
        <f t="shared" ref="L72:M72" si="22">SUM(L69:L71)</f>
        <v>3</v>
      </c>
      <c r="M72" s="11">
        <f t="shared" si="22"/>
        <v>3</v>
      </c>
    </row>
    <row r="73" spans="1:13" x14ac:dyDescent="0.25">
      <c r="A73" s="76" t="s">
        <v>41</v>
      </c>
      <c r="B73" s="76"/>
      <c r="C73" s="30"/>
      <c r="D73" s="30"/>
      <c r="E73" s="30"/>
      <c r="F73" s="30"/>
      <c r="G73" s="13"/>
      <c r="H73" s="14"/>
      <c r="I73" s="14"/>
      <c r="J73" s="15"/>
      <c r="K73" s="11"/>
      <c r="L73" s="30"/>
      <c r="M73" s="30"/>
    </row>
    <row r="74" spans="1:13" x14ac:dyDescent="0.25">
      <c r="A74" s="30"/>
      <c r="B74" s="16" t="s">
        <v>174</v>
      </c>
      <c r="C74" s="17"/>
      <c r="D74" s="30"/>
      <c r="E74" s="30"/>
      <c r="F74" s="30"/>
      <c r="G74" s="13"/>
      <c r="H74" s="14"/>
      <c r="I74" s="14"/>
      <c r="J74" s="15"/>
      <c r="K74" s="11"/>
      <c r="L74" s="30"/>
      <c r="M74" s="30"/>
    </row>
    <row r="75" spans="1:13" x14ac:dyDescent="0.25">
      <c r="A75" s="16">
        <v>1</v>
      </c>
      <c r="B75" s="16" t="s">
        <v>175</v>
      </c>
      <c r="C75" s="17">
        <v>23.96</v>
      </c>
      <c r="D75" s="17">
        <v>3</v>
      </c>
      <c r="E75" s="17">
        <v>4</v>
      </c>
      <c r="F75" s="17">
        <v>4</v>
      </c>
      <c r="G75" s="13">
        <f>D75/C75</f>
        <v>0.12520868113522537</v>
      </c>
      <c r="H75" s="14">
        <f>E75/C75</f>
        <v>0.1669449081803005</v>
      </c>
      <c r="I75" s="14">
        <f>F75/C75</f>
        <v>0.1669449081803005</v>
      </c>
      <c r="J75" s="15">
        <v>0</v>
      </c>
      <c r="K75" s="11">
        <f t="shared" ref="K75:K136" si="23">J75*F75/100</f>
        <v>0</v>
      </c>
      <c r="L75" s="30">
        <v>0</v>
      </c>
      <c r="M75" s="30">
        <v>0</v>
      </c>
    </row>
    <row r="76" spans="1:13" x14ac:dyDescent="0.25">
      <c r="A76" s="16">
        <v>2</v>
      </c>
      <c r="B76" s="16" t="s">
        <v>176</v>
      </c>
      <c r="C76" s="17"/>
      <c r="D76" s="17"/>
      <c r="E76" s="17"/>
      <c r="F76" s="17"/>
      <c r="G76" s="13"/>
      <c r="H76" s="14"/>
      <c r="I76" s="14"/>
      <c r="J76" s="15"/>
      <c r="K76" s="11"/>
      <c r="L76" s="30"/>
      <c r="M76" s="30"/>
    </row>
    <row r="77" spans="1:13" x14ac:dyDescent="0.25">
      <c r="A77" s="16"/>
      <c r="B77" s="16" t="s">
        <v>177</v>
      </c>
      <c r="C77" s="17">
        <v>145.66999999999999</v>
      </c>
      <c r="D77" s="17">
        <v>36</v>
      </c>
      <c r="E77" s="17">
        <v>44</v>
      </c>
      <c r="F77" s="17">
        <v>44</v>
      </c>
      <c r="G77" s="13">
        <f>D77/C77</f>
        <v>0.24713393286194826</v>
      </c>
      <c r="H77" s="14">
        <f>E77/C77</f>
        <v>0.30205258460904788</v>
      </c>
      <c r="I77" s="14">
        <f>F77/C77</f>
        <v>0.30205258460904788</v>
      </c>
      <c r="J77" s="15">
        <v>5</v>
      </c>
      <c r="K77" s="11">
        <f t="shared" si="23"/>
        <v>2.2000000000000002</v>
      </c>
      <c r="L77" s="30">
        <v>4</v>
      </c>
      <c r="M77" s="30">
        <v>2</v>
      </c>
    </row>
    <row r="78" spans="1:13" x14ac:dyDescent="0.25">
      <c r="A78" s="16">
        <v>3</v>
      </c>
      <c r="B78" s="16" t="s">
        <v>178</v>
      </c>
      <c r="C78" s="17"/>
      <c r="D78" s="17"/>
      <c r="E78" s="17"/>
      <c r="F78" s="17"/>
      <c r="G78" s="13"/>
      <c r="H78" s="14"/>
      <c r="I78" s="14"/>
      <c r="J78" s="15"/>
      <c r="K78" s="11"/>
      <c r="L78" s="30"/>
      <c r="M78" s="30"/>
    </row>
    <row r="79" spans="1:13" x14ac:dyDescent="0.25">
      <c r="A79" s="16"/>
      <c r="B79" s="16" t="s">
        <v>179</v>
      </c>
      <c r="C79" s="17">
        <v>200.1</v>
      </c>
      <c r="D79" s="17">
        <v>54</v>
      </c>
      <c r="E79" s="17">
        <v>60</v>
      </c>
      <c r="F79" s="17">
        <v>60</v>
      </c>
      <c r="G79" s="13">
        <f>D79/C79</f>
        <v>0.26986506746626687</v>
      </c>
      <c r="H79" s="14">
        <f>E79/C79</f>
        <v>0.29985007496251875</v>
      </c>
      <c r="I79" s="14">
        <f>F79/C79</f>
        <v>0.29985007496251875</v>
      </c>
      <c r="J79" s="15">
        <v>5</v>
      </c>
      <c r="K79" s="11">
        <f t="shared" si="23"/>
        <v>3</v>
      </c>
      <c r="L79" s="30">
        <v>3</v>
      </c>
      <c r="M79" s="30">
        <v>3</v>
      </c>
    </row>
    <row r="80" spans="1:13" x14ac:dyDescent="0.25">
      <c r="A80" s="16">
        <v>4</v>
      </c>
      <c r="B80" s="16" t="s">
        <v>180</v>
      </c>
      <c r="C80" s="17"/>
      <c r="D80" s="17"/>
      <c r="E80" s="17"/>
      <c r="F80" s="17"/>
      <c r="G80" s="13"/>
      <c r="H80" s="14"/>
      <c r="I80" s="14"/>
      <c r="J80" s="15"/>
      <c r="K80" s="11"/>
      <c r="L80" s="30"/>
      <c r="M80" s="30"/>
    </row>
    <row r="81" spans="1:15" x14ac:dyDescent="0.25">
      <c r="A81" s="16"/>
      <c r="B81" s="16" t="s">
        <v>181</v>
      </c>
      <c r="C81" s="17">
        <v>64.16</v>
      </c>
      <c r="D81" s="17">
        <v>42</v>
      </c>
      <c r="E81" s="17">
        <v>46</v>
      </c>
      <c r="F81" s="17">
        <v>46</v>
      </c>
      <c r="G81" s="13">
        <f t="shared" ref="G81:G89" si="24">D81/C81</f>
        <v>0.65461346633416462</v>
      </c>
      <c r="H81" s="14">
        <f t="shared" ref="H81:H89" si="25">E81/C81</f>
        <v>0.71695760598503744</v>
      </c>
      <c r="I81" s="14">
        <f t="shared" ref="I81:I89" si="26">F81/C81</f>
        <v>0.71695760598503744</v>
      </c>
      <c r="J81" s="15">
        <v>5</v>
      </c>
      <c r="K81" s="11">
        <f t="shared" si="23"/>
        <v>2.2999999999999998</v>
      </c>
      <c r="L81" s="30">
        <v>2</v>
      </c>
      <c r="M81" s="30">
        <v>2</v>
      </c>
    </row>
    <row r="82" spans="1:15" x14ac:dyDescent="0.25">
      <c r="A82" s="16">
        <v>5</v>
      </c>
      <c r="B82" s="16" t="s">
        <v>42</v>
      </c>
      <c r="C82" s="17">
        <v>367.53</v>
      </c>
      <c r="D82" s="17">
        <v>30</v>
      </c>
      <c r="E82" s="17">
        <v>35</v>
      </c>
      <c r="F82" s="17">
        <v>35</v>
      </c>
      <c r="G82" s="13">
        <f t="shared" si="24"/>
        <v>8.1625989715125302E-2</v>
      </c>
      <c r="H82" s="14">
        <f t="shared" si="25"/>
        <v>9.5230321334312848E-2</v>
      </c>
      <c r="I82" s="14">
        <f t="shared" si="26"/>
        <v>9.5230321334312848E-2</v>
      </c>
      <c r="J82" s="15">
        <v>5</v>
      </c>
      <c r="K82" s="11">
        <f t="shared" si="23"/>
        <v>1.75</v>
      </c>
      <c r="L82" s="30">
        <v>2</v>
      </c>
      <c r="M82" s="30">
        <v>1</v>
      </c>
    </row>
    <row r="83" spans="1:15" x14ac:dyDescent="0.25">
      <c r="A83" s="16">
        <v>6</v>
      </c>
      <c r="B83" s="16" t="s">
        <v>43</v>
      </c>
      <c r="C83" s="17">
        <v>398.84</v>
      </c>
      <c r="D83" s="17">
        <v>120</v>
      </c>
      <c r="E83" s="17">
        <v>156</v>
      </c>
      <c r="F83" s="17">
        <v>156</v>
      </c>
      <c r="G83" s="13">
        <f t="shared" si="24"/>
        <v>0.30087253033798017</v>
      </c>
      <c r="H83" s="14">
        <f t="shared" si="25"/>
        <v>0.39113428943937423</v>
      </c>
      <c r="I83" s="14">
        <f t="shared" si="26"/>
        <v>0.39113428943937423</v>
      </c>
      <c r="J83" s="15">
        <v>5</v>
      </c>
      <c r="K83" s="11">
        <f t="shared" si="23"/>
        <v>7.8</v>
      </c>
      <c r="L83" s="30">
        <v>3</v>
      </c>
      <c r="M83" s="30">
        <v>3</v>
      </c>
    </row>
    <row r="84" spans="1:15" x14ac:dyDescent="0.25">
      <c r="A84" s="16">
        <v>7</v>
      </c>
      <c r="B84" s="16" t="s">
        <v>44</v>
      </c>
      <c r="C84" s="17">
        <v>141.91</v>
      </c>
      <c r="D84" s="17">
        <v>13</v>
      </c>
      <c r="E84" s="17">
        <v>21</v>
      </c>
      <c r="F84" s="17">
        <v>21</v>
      </c>
      <c r="G84" s="13">
        <f t="shared" si="24"/>
        <v>9.1607356775421048E-2</v>
      </c>
      <c r="H84" s="14">
        <f t="shared" si="25"/>
        <v>0.14798111479106477</v>
      </c>
      <c r="I84" s="14">
        <f t="shared" si="26"/>
        <v>0.14798111479106477</v>
      </c>
      <c r="J84" s="15">
        <v>5</v>
      </c>
      <c r="K84" s="11">
        <f t="shared" si="23"/>
        <v>1.05</v>
      </c>
      <c r="L84" s="30">
        <v>1</v>
      </c>
      <c r="M84" s="30">
        <v>1</v>
      </c>
    </row>
    <row r="85" spans="1:15" x14ac:dyDescent="0.25">
      <c r="A85" s="16">
        <v>8</v>
      </c>
      <c r="B85" s="16" t="s">
        <v>45</v>
      </c>
      <c r="C85" s="17">
        <v>16.45</v>
      </c>
      <c r="D85" s="17">
        <v>14</v>
      </c>
      <c r="E85" s="17">
        <v>12</v>
      </c>
      <c r="F85" s="17">
        <v>12</v>
      </c>
      <c r="G85" s="13">
        <f t="shared" si="24"/>
        <v>0.85106382978723405</v>
      </c>
      <c r="H85" s="14">
        <f t="shared" si="25"/>
        <v>0.72948328267477203</v>
      </c>
      <c r="I85" s="14">
        <f t="shared" si="26"/>
        <v>0.72948328267477203</v>
      </c>
      <c r="J85" s="15">
        <v>0</v>
      </c>
      <c r="K85" s="11">
        <f t="shared" si="23"/>
        <v>0</v>
      </c>
      <c r="L85" s="30">
        <v>0</v>
      </c>
      <c r="M85" s="30">
        <v>0</v>
      </c>
    </row>
    <row r="86" spans="1:15" x14ac:dyDescent="0.25">
      <c r="A86" s="16">
        <v>9</v>
      </c>
      <c r="B86" s="16" t="s">
        <v>46</v>
      </c>
      <c r="C86" s="17">
        <v>19.21</v>
      </c>
      <c r="D86" s="17">
        <v>6</v>
      </c>
      <c r="E86" s="17">
        <v>8</v>
      </c>
      <c r="F86" s="17">
        <v>8</v>
      </c>
      <c r="G86" s="13">
        <f t="shared" si="24"/>
        <v>0.31233732431025507</v>
      </c>
      <c r="H86" s="14">
        <f t="shared" si="25"/>
        <v>0.41644976574700676</v>
      </c>
      <c r="I86" s="14">
        <f t="shared" si="26"/>
        <v>0.41644976574700676</v>
      </c>
      <c r="J86" s="15">
        <v>0</v>
      </c>
      <c r="K86" s="11">
        <f t="shared" si="23"/>
        <v>0</v>
      </c>
      <c r="L86" s="30">
        <v>0</v>
      </c>
      <c r="M86" s="30">
        <v>0</v>
      </c>
    </row>
    <row r="87" spans="1:15" x14ac:dyDescent="0.25">
      <c r="A87" s="16">
        <v>10</v>
      </c>
      <c r="B87" s="16" t="s">
        <v>193</v>
      </c>
      <c r="C87" s="17">
        <v>66.27</v>
      </c>
      <c r="D87" s="17">
        <v>4</v>
      </c>
      <c r="E87" s="17">
        <v>17</v>
      </c>
      <c r="F87" s="17">
        <v>17</v>
      </c>
      <c r="G87" s="13">
        <f t="shared" si="24"/>
        <v>6.0359136864342841E-2</v>
      </c>
      <c r="H87" s="14">
        <f t="shared" si="25"/>
        <v>0.25652633167345706</v>
      </c>
      <c r="I87" s="14">
        <f t="shared" si="26"/>
        <v>0.25652633167345706</v>
      </c>
      <c r="J87" s="15">
        <v>0</v>
      </c>
      <c r="K87" s="11">
        <f t="shared" si="23"/>
        <v>0</v>
      </c>
      <c r="L87" s="30">
        <v>0</v>
      </c>
      <c r="M87" s="30">
        <v>0</v>
      </c>
    </row>
    <row r="88" spans="1:15" x14ac:dyDescent="0.25">
      <c r="A88" s="16">
        <v>11</v>
      </c>
      <c r="B88" s="16" t="s">
        <v>47</v>
      </c>
      <c r="C88" s="17">
        <v>469.95</v>
      </c>
      <c r="D88" s="17">
        <v>20</v>
      </c>
      <c r="E88" s="17">
        <v>74</v>
      </c>
      <c r="F88" s="17">
        <v>74</v>
      </c>
      <c r="G88" s="13">
        <f t="shared" si="24"/>
        <v>4.2557718906266626E-2</v>
      </c>
      <c r="H88" s="14">
        <f t="shared" si="25"/>
        <v>0.1574635599531865</v>
      </c>
      <c r="I88" s="14">
        <f t="shared" si="26"/>
        <v>0.1574635599531865</v>
      </c>
      <c r="J88" s="15">
        <v>5</v>
      </c>
      <c r="K88" s="11">
        <f t="shared" si="23"/>
        <v>3.7</v>
      </c>
      <c r="L88" s="30">
        <v>1</v>
      </c>
      <c r="M88" s="30">
        <v>1</v>
      </c>
    </row>
    <row r="89" spans="1:15" x14ac:dyDescent="0.25">
      <c r="A89" s="16">
        <v>12</v>
      </c>
      <c r="B89" s="16" t="s">
        <v>48</v>
      </c>
      <c r="C89" s="17">
        <v>63.69</v>
      </c>
      <c r="D89" s="17">
        <v>16</v>
      </c>
      <c r="E89" s="17">
        <v>19</v>
      </c>
      <c r="F89" s="17">
        <v>19</v>
      </c>
      <c r="G89" s="13">
        <f t="shared" si="24"/>
        <v>0.25121683152771235</v>
      </c>
      <c r="H89" s="14">
        <f t="shared" si="25"/>
        <v>0.29831998743915844</v>
      </c>
      <c r="I89" s="14">
        <f t="shared" si="26"/>
        <v>0.29831998743915844</v>
      </c>
      <c r="J89" s="15">
        <v>0</v>
      </c>
      <c r="K89" s="11">
        <f t="shared" si="23"/>
        <v>0</v>
      </c>
      <c r="L89" s="30">
        <v>0</v>
      </c>
      <c r="M89" s="30">
        <v>0</v>
      </c>
    </row>
    <row r="90" spans="1:15" x14ac:dyDescent="0.25">
      <c r="A90" s="16">
        <v>13</v>
      </c>
      <c r="B90" s="16" t="s">
        <v>182</v>
      </c>
      <c r="C90" s="17"/>
      <c r="D90" s="17"/>
      <c r="E90" s="17"/>
      <c r="F90" s="17"/>
      <c r="G90" s="13"/>
      <c r="H90" s="14"/>
      <c r="I90" s="14"/>
      <c r="J90" s="15"/>
      <c r="K90" s="11"/>
      <c r="L90" s="30"/>
      <c r="M90" s="30"/>
    </row>
    <row r="91" spans="1:15" x14ac:dyDescent="0.25">
      <c r="A91" s="16"/>
      <c r="B91" s="16" t="s">
        <v>183</v>
      </c>
      <c r="C91" s="17">
        <v>195.9</v>
      </c>
      <c r="D91" s="17">
        <v>51</v>
      </c>
      <c r="E91" s="17">
        <v>65</v>
      </c>
      <c r="F91" s="17">
        <v>65</v>
      </c>
      <c r="G91" s="13">
        <f>D91/C91</f>
        <v>0.26033690658499231</v>
      </c>
      <c r="H91" s="14">
        <f>E91/C91</f>
        <v>0.33180193976518629</v>
      </c>
      <c r="I91" s="14">
        <f>F91/C91</f>
        <v>0.33180193976518629</v>
      </c>
      <c r="J91" s="15">
        <v>5</v>
      </c>
      <c r="K91" s="11">
        <f t="shared" si="23"/>
        <v>3.25</v>
      </c>
      <c r="L91" s="30">
        <v>5</v>
      </c>
      <c r="M91" s="30">
        <v>3</v>
      </c>
    </row>
    <row r="92" spans="1:15" x14ac:dyDescent="0.25">
      <c r="A92" s="16"/>
      <c r="B92" s="16" t="s">
        <v>184</v>
      </c>
      <c r="C92" s="17">
        <v>143.76</v>
      </c>
      <c r="D92" s="17">
        <v>39</v>
      </c>
      <c r="E92" s="17">
        <v>41</v>
      </c>
      <c r="F92" s="17">
        <v>41</v>
      </c>
      <c r="G92" s="13">
        <f>D92/C92</f>
        <v>0.27128547579298834</v>
      </c>
      <c r="H92" s="14">
        <f>E92/C92</f>
        <v>0.28519755147468007</v>
      </c>
      <c r="I92" s="14">
        <f>F92/C92</f>
        <v>0.28519755147468007</v>
      </c>
      <c r="J92" s="15">
        <v>5</v>
      </c>
      <c r="K92" s="11">
        <f t="shared" si="23"/>
        <v>2.0499999999999998</v>
      </c>
      <c r="L92" s="30">
        <v>3</v>
      </c>
      <c r="M92" s="30">
        <v>2</v>
      </c>
    </row>
    <row r="93" spans="1:15" x14ac:dyDescent="0.25">
      <c r="A93" s="16">
        <v>14</v>
      </c>
      <c r="B93" s="16" t="s">
        <v>49</v>
      </c>
      <c r="C93" s="17">
        <v>46.89</v>
      </c>
      <c r="D93" s="17">
        <v>64</v>
      </c>
      <c r="E93" s="17">
        <v>70</v>
      </c>
      <c r="F93" s="17">
        <v>70</v>
      </c>
      <c r="G93" s="13">
        <f>D93/C93</f>
        <v>1.3648965664320751</v>
      </c>
      <c r="H93" s="14">
        <f>E93/C93</f>
        <v>1.4928556195350822</v>
      </c>
      <c r="I93" s="14">
        <f>F93/C93</f>
        <v>1.4928556195350822</v>
      </c>
      <c r="J93" s="15">
        <v>5</v>
      </c>
      <c r="K93" s="11">
        <f t="shared" si="23"/>
        <v>3.5</v>
      </c>
      <c r="L93" s="30">
        <v>3</v>
      </c>
      <c r="M93" s="30">
        <v>3</v>
      </c>
    </row>
    <row r="94" spans="1:15" s="2" customFormat="1" x14ac:dyDescent="0.25">
      <c r="A94" s="16">
        <v>15</v>
      </c>
      <c r="B94" s="16" t="s">
        <v>50</v>
      </c>
      <c r="C94" s="17"/>
      <c r="D94" s="17"/>
      <c r="E94" s="17"/>
      <c r="F94" s="17"/>
      <c r="G94" s="13"/>
      <c r="H94" s="14"/>
      <c r="I94" s="14"/>
      <c r="J94" s="15"/>
      <c r="K94" s="11"/>
      <c r="L94" s="30"/>
      <c r="M94" s="30"/>
      <c r="N94"/>
      <c r="O94"/>
    </row>
    <row r="95" spans="1:15" s="2" customFormat="1" x14ac:dyDescent="0.25">
      <c r="A95" s="16"/>
      <c r="B95" s="16" t="s">
        <v>194</v>
      </c>
      <c r="C95" s="17">
        <v>63.09</v>
      </c>
      <c r="D95" s="17">
        <v>16</v>
      </c>
      <c r="E95" s="17">
        <v>21</v>
      </c>
      <c r="F95" s="17">
        <v>21</v>
      </c>
      <c r="G95" s="13">
        <f>D95/C95</f>
        <v>0.2536059597400539</v>
      </c>
      <c r="H95" s="14">
        <f>E95/C95</f>
        <v>0.3328578221588207</v>
      </c>
      <c r="I95" s="14">
        <f>F95/C95</f>
        <v>0.3328578221588207</v>
      </c>
      <c r="J95" s="15">
        <v>5</v>
      </c>
      <c r="K95" s="11">
        <f t="shared" si="23"/>
        <v>1.05</v>
      </c>
      <c r="L95" s="30">
        <v>1</v>
      </c>
      <c r="M95" s="30">
        <v>1</v>
      </c>
      <c r="N95"/>
      <c r="O95"/>
    </row>
    <row r="96" spans="1:15" s="2" customFormat="1" x14ac:dyDescent="0.25">
      <c r="A96" s="16"/>
      <c r="B96" s="16" t="s">
        <v>195</v>
      </c>
      <c r="C96" s="17">
        <v>178.68</v>
      </c>
      <c r="D96" s="17">
        <v>44</v>
      </c>
      <c r="E96" s="17">
        <v>61</v>
      </c>
      <c r="F96" s="17">
        <v>61</v>
      </c>
      <c r="G96" s="13">
        <f>D96/C96</f>
        <v>0.24625027982986344</v>
      </c>
      <c r="H96" s="14">
        <f>E96/C96</f>
        <v>0.34139243340049247</v>
      </c>
      <c r="I96" s="14">
        <f>F96/C96</f>
        <v>0.34139243340049247</v>
      </c>
      <c r="J96" s="15">
        <v>5</v>
      </c>
      <c r="K96" s="11">
        <f t="shared" si="23"/>
        <v>3.05</v>
      </c>
      <c r="L96" s="30">
        <v>4</v>
      </c>
      <c r="M96" s="30">
        <v>3</v>
      </c>
      <c r="N96"/>
      <c r="O96"/>
    </row>
    <row r="97" spans="1:15" s="2" customFormat="1" x14ac:dyDescent="0.25">
      <c r="A97" s="20">
        <v>16</v>
      </c>
      <c r="B97" s="16" t="s">
        <v>224</v>
      </c>
      <c r="C97" s="17">
        <v>59.66</v>
      </c>
      <c r="D97" s="17">
        <v>22</v>
      </c>
      <c r="E97" s="17">
        <v>21</v>
      </c>
      <c r="F97" s="17">
        <v>21</v>
      </c>
      <c r="G97" s="13">
        <f>D97/C97</f>
        <v>0.36875628561850488</v>
      </c>
      <c r="H97" s="14">
        <f>E97/C97</f>
        <v>0.35199463627220923</v>
      </c>
      <c r="I97" s="14">
        <f>F97/C97</f>
        <v>0.35199463627220923</v>
      </c>
      <c r="J97" s="15">
        <v>5</v>
      </c>
      <c r="K97" s="11">
        <f t="shared" si="23"/>
        <v>1.05</v>
      </c>
      <c r="L97" s="30">
        <v>0</v>
      </c>
      <c r="M97" s="30">
        <v>0</v>
      </c>
      <c r="N97"/>
      <c r="O97"/>
    </row>
    <row r="98" spans="1:15" s="2" customFormat="1" x14ac:dyDescent="0.25">
      <c r="A98" s="16">
        <v>17</v>
      </c>
      <c r="B98" s="16" t="s">
        <v>172</v>
      </c>
      <c r="C98" s="17">
        <v>115.22</v>
      </c>
      <c r="D98" s="17">
        <v>41</v>
      </c>
      <c r="E98" s="17">
        <v>38</v>
      </c>
      <c r="F98" s="17">
        <v>38</v>
      </c>
      <c r="G98" s="13">
        <f>D98/C98</f>
        <v>0.35584099982641904</v>
      </c>
      <c r="H98" s="14">
        <f>E98/C98</f>
        <v>0.32980385349765667</v>
      </c>
      <c r="I98" s="14">
        <f>F98/C98</f>
        <v>0.32980385349765667</v>
      </c>
      <c r="J98" s="15">
        <v>5</v>
      </c>
      <c r="K98" s="11">
        <f t="shared" si="23"/>
        <v>1.9</v>
      </c>
      <c r="L98" s="30">
        <v>1</v>
      </c>
      <c r="M98" s="30">
        <v>1</v>
      </c>
      <c r="N98"/>
      <c r="O98"/>
    </row>
    <row r="99" spans="1:15" x14ac:dyDescent="0.25">
      <c r="A99" s="16">
        <v>18</v>
      </c>
      <c r="B99" s="16" t="s">
        <v>51</v>
      </c>
      <c r="C99" s="17">
        <v>218.65</v>
      </c>
      <c r="D99" s="17">
        <v>41</v>
      </c>
      <c r="E99" s="17">
        <v>55</v>
      </c>
      <c r="F99" s="17">
        <v>55</v>
      </c>
      <c r="G99" s="13">
        <f>D99/C99</f>
        <v>0.18751429224788474</v>
      </c>
      <c r="H99" s="14">
        <f>E99/C99</f>
        <v>0.25154356277155271</v>
      </c>
      <c r="I99" s="14">
        <f>F99/C99</f>
        <v>0.25154356277155271</v>
      </c>
      <c r="J99" s="15">
        <v>5</v>
      </c>
      <c r="K99" s="11">
        <f t="shared" si="23"/>
        <v>2.75</v>
      </c>
      <c r="L99" s="30">
        <v>2</v>
      </c>
      <c r="M99" s="30">
        <v>2</v>
      </c>
    </row>
    <row r="100" spans="1:15" ht="77.25" x14ac:dyDescent="0.25">
      <c r="A100" s="16"/>
      <c r="B100" s="16" t="s">
        <v>219</v>
      </c>
      <c r="C100" s="17"/>
      <c r="D100" s="17"/>
      <c r="E100" s="17"/>
      <c r="F100" s="17"/>
      <c r="G100" s="13"/>
      <c r="H100" s="14"/>
      <c r="I100" s="14"/>
      <c r="J100" s="15"/>
      <c r="K100" s="11"/>
      <c r="L100" s="29">
        <v>2</v>
      </c>
      <c r="M100" s="29">
        <v>2</v>
      </c>
    </row>
    <row r="101" spans="1:15" x14ac:dyDescent="0.25">
      <c r="A101" s="16">
        <v>19</v>
      </c>
      <c r="B101" s="16" t="s">
        <v>52</v>
      </c>
      <c r="C101" s="17">
        <v>111.66</v>
      </c>
      <c r="D101" s="17">
        <v>32</v>
      </c>
      <c r="E101" s="17">
        <v>40</v>
      </c>
      <c r="F101" s="17">
        <v>40</v>
      </c>
      <c r="G101" s="13">
        <f>D101/C101</f>
        <v>0.28658427368798139</v>
      </c>
      <c r="H101" s="14">
        <f>E101/C101</f>
        <v>0.35823034210997673</v>
      </c>
      <c r="I101" s="14">
        <f>F101/C101</f>
        <v>0.35823034210997673</v>
      </c>
      <c r="J101" s="15">
        <v>5</v>
      </c>
      <c r="K101" s="11">
        <f t="shared" si="23"/>
        <v>2</v>
      </c>
      <c r="L101" s="30">
        <v>2</v>
      </c>
      <c r="M101" s="30">
        <v>2</v>
      </c>
    </row>
    <row r="102" spans="1:15" x14ac:dyDescent="0.25">
      <c r="A102" s="16">
        <v>20</v>
      </c>
      <c r="B102" s="21" t="s">
        <v>139</v>
      </c>
      <c r="C102" s="17">
        <v>35.29</v>
      </c>
      <c r="D102" s="17">
        <v>22</v>
      </c>
      <c r="E102" s="17">
        <v>30</v>
      </c>
      <c r="F102" s="17">
        <v>30</v>
      </c>
      <c r="G102" s="13">
        <f>D102/C102</f>
        <v>0.62340606404080479</v>
      </c>
      <c r="H102" s="14">
        <f>E102/C102</f>
        <v>0.85009917823746106</v>
      </c>
      <c r="I102" s="14">
        <f>F102/C102</f>
        <v>0.85009917823746106</v>
      </c>
      <c r="J102" s="15">
        <v>0</v>
      </c>
      <c r="K102" s="11">
        <f t="shared" si="23"/>
        <v>0</v>
      </c>
      <c r="L102" s="30">
        <v>0</v>
      </c>
      <c r="M102" s="30">
        <v>0</v>
      </c>
    </row>
    <row r="103" spans="1:15" ht="36.950000000000003" customHeight="1" x14ac:dyDescent="0.25">
      <c r="A103" s="76" t="s">
        <v>53</v>
      </c>
      <c r="B103" s="76"/>
      <c r="C103" s="30">
        <f>SUM(C75:C102)</f>
        <v>3146.54</v>
      </c>
      <c r="D103" s="30">
        <f t="shared" ref="D103:E103" si="27">SUM(D75:D102)</f>
        <v>730</v>
      </c>
      <c r="E103" s="30">
        <f t="shared" si="27"/>
        <v>938</v>
      </c>
      <c r="F103" s="30">
        <f t="shared" ref="F103" si="28">SUM(F75:F102)</f>
        <v>938</v>
      </c>
      <c r="G103" s="13">
        <f>D103/C103</f>
        <v>0.23200086444157711</v>
      </c>
      <c r="H103" s="14">
        <f>E103/C103</f>
        <v>0.29810522033725934</v>
      </c>
      <c r="I103" s="14">
        <f>F103/C103</f>
        <v>0.29810522033725934</v>
      </c>
      <c r="J103" s="15"/>
      <c r="K103" s="11">
        <v>37</v>
      </c>
      <c r="L103" s="11">
        <f>L75+L77+L79+L81+L82+L83+L84+L85+L86+L87+L88+L89+L91+L92+L93+L95+L96+L97+L98+L99+L101+L102</f>
        <v>37</v>
      </c>
      <c r="M103" s="11">
        <f>M75+M77+M79+M81+M82+M83+M84+M85+M86+M87+M88+M89+M91+M92+M93+M95+M96+M97+M98+M99+M101+M102</f>
        <v>30</v>
      </c>
    </row>
    <row r="104" spans="1:15" x14ac:dyDescent="0.25">
      <c r="A104" s="76" t="s">
        <v>54</v>
      </c>
      <c r="B104" s="76"/>
      <c r="C104" s="30"/>
      <c r="D104" s="30"/>
      <c r="E104" s="30"/>
      <c r="F104" s="30"/>
      <c r="G104" s="13"/>
      <c r="H104" s="14"/>
      <c r="I104" s="14"/>
      <c r="J104" s="15"/>
      <c r="K104" s="11"/>
      <c r="L104" s="30"/>
      <c r="M104" s="30"/>
    </row>
    <row r="105" spans="1:15" x14ac:dyDescent="0.25">
      <c r="A105" s="16">
        <v>1</v>
      </c>
      <c r="B105" s="16" t="s">
        <v>55</v>
      </c>
      <c r="C105" s="17">
        <v>78.510000000000005</v>
      </c>
      <c r="D105" s="17">
        <v>26</v>
      </c>
      <c r="E105" s="17">
        <v>22</v>
      </c>
      <c r="F105" s="17">
        <v>22</v>
      </c>
      <c r="G105" s="13">
        <f t="shared" ref="G105:G117" si="29">D105/C105</f>
        <v>0.3311680040759139</v>
      </c>
      <c r="H105" s="14">
        <f t="shared" ref="H105:H117" si="30">E105/C105</f>
        <v>0.28021908037192711</v>
      </c>
      <c r="I105" s="14">
        <f t="shared" ref="I105:I117" si="31">F105/C105</f>
        <v>0.28021908037192711</v>
      </c>
      <c r="J105" s="15">
        <v>5</v>
      </c>
      <c r="K105" s="11">
        <f t="shared" si="23"/>
        <v>1.1000000000000001</v>
      </c>
      <c r="L105" s="30">
        <v>3</v>
      </c>
      <c r="M105" s="30">
        <v>3</v>
      </c>
    </row>
    <row r="106" spans="1:15" x14ac:dyDescent="0.25">
      <c r="A106" s="16">
        <v>2</v>
      </c>
      <c r="B106" s="16" t="s">
        <v>56</v>
      </c>
      <c r="C106" s="17">
        <v>121.45</v>
      </c>
      <c r="D106" s="17">
        <v>35</v>
      </c>
      <c r="E106" s="17">
        <v>36</v>
      </c>
      <c r="F106" s="17">
        <v>36</v>
      </c>
      <c r="G106" s="13">
        <f t="shared" si="29"/>
        <v>0.28818443804034583</v>
      </c>
      <c r="H106" s="14">
        <f t="shared" si="30"/>
        <v>0.29641827912721286</v>
      </c>
      <c r="I106" s="14">
        <f t="shared" si="31"/>
        <v>0.29641827912721286</v>
      </c>
      <c r="J106" s="15">
        <v>5</v>
      </c>
      <c r="K106" s="11">
        <f t="shared" si="23"/>
        <v>1.8</v>
      </c>
      <c r="L106" s="30">
        <v>1</v>
      </c>
      <c r="M106" s="30">
        <v>1</v>
      </c>
    </row>
    <row r="107" spans="1:15" x14ac:dyDescent="0.25">
      <c r="A107" s="16">
        <v>3</v>
      </c>
      <c r="B107" s="16" t="s">
        <v>57</v>
      </c>
      <c r="C107" s="17">
        <v>27.63</v>
      </c>
      <c r="D107" s="17">
        <v>5</v>
      </c>
      <c r="E107" s="17">
        <v>5</v>
      </c>
      <c r="F107" s="17">
        <v>5</v>
      </c>
      <c r="G107" s="13">
        <f t="shared" si="29"/>
        <v>0.18096272167933405</v>
      </c>
      <c r="H107" s="14">
        <f t="shared" si="30"/>
        <v>0.18096272167933405</v>
      </c>
      <c r="I107" s="14">
        <f t="shared" si="31"/>
        <v>0.18096272167933405</v>
      </c>
      <c r="J107" s="15">
        <v>0</v>
      </c>
      <c r="K107" s="11">
        <f t="shared" si="23"/>
        <v>0</v>
      </c>
      <c r="L107" s="30">
        <v>0</v>
      </c>
      <c r="M107" s="30">
        <v>0</v>
      </c>
    </row>
    <row r="108" spans="1:15" x14ac:dyDescent="0.25">
      <c r="A108" s="16">
        <v>4</v>
      </c>
      <c r="B108" s="16" t="s">
        <v>124</v>
      </c>
      <c r="C108" s="17">
        <v>9.34</v>
      </c>
      <c r="D108" s="17">
        <v>5</v>
      </c>
      <c r="E108" s="17">
        <v>6</v>
      </c>
      <c r="F108" s="17">
        <v>6</v>
      </c>
      <c r="G108" s="13">
        <f t="shared" si="29"/>
        <v>0.53533190578158463</v>
      </c>
      <c r="H108" s="14">
        <f t="shared" si="30"/>
        <v>0.64239828693790146</v>
      </c>
      <c r="I108" s="14">
        <f t="shared" si="31"/>
        <v>0.64239828693790146</v>
      </c>
      <c r="J108" s="15">
        <v>0</v>
      </c>
      <c r="K108" s="11">
        <f t="shared" si="23"/>
        <v>0</v>
      </c>
      <c r="L108" s="30">
        <v>0</v>
      </c>
      <c r="M108" s="30">
        <v>0</v>
      </c>
    </row>
    <row r="109" spans="1:15" x14ac:dyDescent="0.25">
      <c r="A109" s="16">
        <v>5</v>
      </c>
      <c r="B109" s="16" t="s">
        <v>214</v>
      </c>
      <c r="C109" s="17">
        <v>1457.32</v>
      </c>
      <c r="D109" s="17">
        <v>350</v>
      </c>
      <c r="E109" s="17">
        <v>350</v>
      </c>
      <c r="F109" s="17">
        <v>350</v>
      </c>
      <c r="G109" s="13">
        <f t="shared" si="29"/>
        <v>0.24016688167320838</v>
      </c>
      <c r="H109" s="14">
        <f t="shared" si="30"/>
        <v>0.24016688167320838</v>
      </c>
      <c r="I109" s="14">
        <f t="shared" si="31"/>
        <v>0.24016688167320838</v>
      </c>
      <c r="J109" s="15">
        <v>5</v>
      </c>
      <c r="K109" s="11">
        <f t="shared" si="23"/>
        <v>17.5</v>
      </c>
      <c r="L109" s="30">
        <v>3</v>
      </c>
      <c r="M109" s="30">
        <v>3</v>
      </c>
    </row>
    <row r="110" spans="1:15" x14ac:dyDescent="0.25">
      <c r="A110" s="16">
        <v>6</v>
      </c>
      <c r="B110" s="16" t="s">
        <v>58</v>
      </c>
      <c r="C110" s="17">
        <v>229.9</v>
      </c>
      <c r="D110" s="17">
        <v>45</v>
      </c>
      <c r="E110" s="17">
        <v>52</v>
      </c>
      <c r="F110" s="17">
        <v>52</v>
      </c>
      <c r="G110" s="13">
        <f t="shared" si="29"/>
        <v>0.19573727707698999</v>
      </c>
      <c r="H110" s="14">
        <f t="shared" si="30"/>
        <v>0.22618529795563289</v>
      </c>
      <c r="I110" s="14">
        <f t="shared" si="31"/>
        <v>0.22618529795563289</v>
      </c>
      <c r="J110" s="15">
        <v>5</v>
      </c>
      <c r="K110" s="11">
        <f t="shared" si="23"/>
        <v>2.6</v>
      </c>
      <c r="L110" s="30">
        <v>0</v>
      </c>
      <c r="M110" s="30">
        <v>0</v>
      </c>
    </row>
    <row r="111" spans="1:15" x14ac:dyDescent="0.25">
      <c r="A111" s="16">
        <v>7</v>
      </c>
      <c r="B111" s="16" t="s">
        <v>59</v>
      </c>
      <c r="C111" s="17">
        <v>109.49</v>
      </c>
      <c r="D111" s="17">
        <v>30</v>
      </c>
      <c r="E111" s="17">
        <v>43</v>
      </c>
      <c r="F111" s="17">
        <v>43</v>
      </c>
      <c r="G111" s="13">
        <f t="shared" si="29"/>
        <v>0.27399762535391359</v>
      </c>
      <c r="H111" s="14">
        <f t="shared" si="30"/>
        <v>0.39272992967394282</v>
      </c>
      <c r="I111" s="14">
        <f t="shared" si="31"/>
        <v>0.39272992967394282</v>
      </c>
      <c r="J111" s="15">
        <v>5</v>
      </c>
      <c r="K111" s="11">
        <f t="shared" si="23"/>
        <v>2.15</v>
      </c>
      <c r="L111" s="30">
        <v>1</v>
      </c>
      <c r="M111" s="30">
        <v>1</v>
      </c>
    </row>
    <row r="112" spans="1:15" x14ac:dyDescent="0.25">
      <c r="A112" s="16">
        <v>8</v>
      </c>
      <c r="B112" s="16" t="s">
        <v>60</v>
      </c>
      <c r="C112" s="17">
        <v>37.19</v>
      </c>
      <c r="D112" s="17">
        <v>6</v>
      </c>
      <c r="E112" s="17">
        <v>6</v>
      </c>
      <c r="F112" s="17">
        <v>6</v>
      </c>
      <c r="G112" s="13">
        <f t="shared" si="29"/>
        <v>0.16133369185264856</v>
      </c>
      <c r="H112" s="14">
        <f t="shared" si="30"/>
        <v>0.16133369185264856</v>
      </c>
      <c r="I112" s="14">
        <f t="shared" si="31"/>
        <v>0.16133369185264856</v>
      </c>
      <c r="J112" s="15">
        <v>0</v>
      </c>
      <c r="K112" s="11">
        <f t="shared" si="23"/>
        <v>0</v>
      </c>
      <c r="L112" s="30">
        <v>0</v>
      </c>
      <c r="M112" s="30">
        <v>0</v>
      </c>
    </row>
    <row r="113" spans="1:13" x14ac:dyDescent="0.25">
      <c r="A113" s="20">
        <v>9</v>
      </c>
      <c r="B113" s="16" t="s">
        <v>216</v>
      </c>
      <c r="C113" s="17">
        <v>12.66</v>
      </c>
      <c r="D113" s="17">
        <v>3</v>
      </c>
      <c r="E113" s="17">
        <v>3</v>
      </c>
      <c r="F113" s="17">
        <v>3</v>
      </c>
      <c r="G113" s="13">
        <f t="shared" si="29"/>
        <v>0.23696682464454977</v>
      </c>
      <c r="H113" s="14">
        <f t="shared" si="30"/>
        <v>0.23696682464454977</v>
      </c>
      <c r="I113" s="14">
        <f t="shared" si="31"/>
        <v>0.23696682464454977</v>
      </c>
      <c r="J113" s="15">
        <v>0</v>
      </c>
      <c r="K113" s="11">
        <f t="shared" si="23"/>
        <v>0</v>
      </c>
      <c r="L113" s="30">
        <v>0</v>
      </c>
      <c r="M113" s="30">
        <v>0</v>
      </c>
    </row>
    <row r="114" spans="1:13" ht="26.25" x14ac:dyDescent="0.25">
      <c r="A114" s="20">
        <v>10</v>
      </c>
      <c r="B114" s="16" t="s">
        <v>189</v>
      </c>
      <c r="C114" s="17">
        <v>111.64</v>
      </c>
      <c r="D114" s="17">
        <v>15</v>
      </c>
      <c r="E114" s="17">
        <v>14</v>
      </c>
      <c r="F114" s="17">
        <v>14</v>
      </c>
      <c r="G114" s="13">
        <f t="shared" si="29"/>
        <v>0.13436044428520244</v>
      </c>
      <c r="H114" s="14">
        <f t="shared" si="30"/>
        <v>0.1254030813328556</v>
      </c>
      <c r="I114" s="14">
        <f t="shared" si="31"/>
        <v>0.1254030813328556</v>
      </c>
      <c r="J114" s="15">
        <v>0</v>
      </c>
      <c r="K114" s="11">
        <f t="shared" si="23"/>
        <v>0</v>
      </c>
      <c r="L114" s="30">
        <v>0</v>
      </c>
      <c r="M114" s="30">
        <v>0</v>
      </c>
    </row>
    <row r="115" spans="1:13" x14ac:dyDescent="0.25">
      <c r="A115" s="16">
        <v>11</v>
      </c>
      <c r="B115" s="22" t="s">
        <v>172</v>
      </c>
      <c r="C115" s="17">
        <v>70.319999999999993</v>
      </c>
      <c r="D115" s="17">
        <v>32</v>
      </c>
      <c r="E115" s="17">
        <v>33</v>
      </c>
      <c r="F115" s="17">
        <v>33</v>
      </c>
      <c r="G115" s="13">
        <f t="shared" si="29"/>
        <v>0.45506257110352677</v>
      </c>
      <c r="H115" s="14">
        <f t="shared" si="30"/>
        <v>0.46928327645051199</v>
      </c>
      <c r="I115" s="14">
        <f t="shared" si="31"/>
        <v>0.46928327645051199</v>
      </c>
      <c r="J115" s="15">
        <v>5</v>
      </c>
      <c r="K115" s="11">
        <f t="shared" si="23"/>
        <v>1.65</v>
      </c>
      <c r="L115" s="30">
        <v>1</v>
      </c>
      <c r="M115" s="30">
        <v>1</v>
      </c>
    </row>
    <row r="116" spans="1:13" x14ac:dyDescent="0.25">
      <c r="A116" s="16">
        <v>12</v>
      </c>
      <c r="B116" s="16" t="s">
        <v>139</v>
      </c>
      <c r="C116" s="17">
        <v>22.27</v>
      </c>
      <c r="D116" s="17">
        <v>19</v>
      </c>
      <c r="E116" s="17">
        <v>30</v>
      </c>
      <c r="F116" s="17">
        <v>30</v>
      </c>
      <c r="G116" s="13">
        <f t="shared" si="29"/>
        <v>0.85316569375841944</v>
      </c>
      <c r="H116" s="14">
        <f t="shared" si="30"/>
        <v>1.3471037269869781</v>
      </c>
      <c r="I116" s="14">
        <f t="shared" si="31"/>
        <v>1.3471037269869781</v>
      </c>
      <c r="J116" s="15">
        <v>0</v>
      </c>
      <c r="K116" s="11">
        <f t="shared" si="23"/>
        <v>0</v>
      </c>
      <c r="L116" s="30">
        <v>0</v>
      </c>
      <c r="M116" s="30">
        <v>0</v>
      </c>
    </row>
    <row r="117" spans="1:13" ht="33.950000000000003" customHeight="1" x14ac:dyDescent="0.25">
      <c r="A117" s="76" t="s">
        <v>61</v>
      </c>
      <c r="B117" s="76"/>
      <c r="C117" s="30">
        <f>SUM(C105:C116)</f>
        <v>2287.7199999999998</v>
      </c>
      <c r="D117" s="30">
        <f t="shared" ref="D117:E117" si="32">SUM(D105:D116)</f>
        <v>571</v>
      </c>
      <c r="E117" s="30">
        <f t="shared" si="32"/>
        <v>600</v>
      </c>
      <c r="F117" s="30">
        <f t="shared" ref="F117" si="33">SUM(F105:F116)</f>
        <v>600</v>
      </c>
      <c r="G117" s="13">
        <f t="shared" si="29"/>
        <v>0.2495934817197909</v>
      </c>
      <c r="H117" s="14">
        <f t="shared" si="30"/>
        <v>0.26226985819943005</v>
      </c>
      <c r="I117" s="14">
        <f t="shared" si="31"/>
        <v>0.26226985819943005</v>
      </c>
      <c r="J117" s="15"/>
      <c r="K117" s="11">
        <v>24</v>
      </c>
      <c r="L117" s="11">
        <f t="shared" ref="L117:M117" si="34">SUM(L105:L116)</f>
        <v>9</v>
      </c>
      <c r="M117" s="11">
        <f t="shared" si="34"/>
        <v>9</v>
      </c>
    </row>
    <row r="118" spans="1:13" x14ac:dyDescent="0.25">
      <c r="A118" s="76" t="s">
        <v>62</v>
      </c>
      <c r="B118" s="76"/>
      <c r="C118" s="30"/>
      <c r="D118" s="30"/>
      <c r="E118" s="30"/>
      <c r="F118" s="30"/>
      <c r="G118" s="13"/>
      <c r="H118" s="14"/>
      <c r="I118" s="14"/>
      <c r="J118" s="15"/>
      <c r="K118" s="11"/>
      <c r="L118" s="30"/>
      <c r="M118" s="30"/>
    </row>
    <row r="119" spans="1:13" x14ac:dyDescent="0.25">
      <c r="A119" s="16">
        <v>1</v>
      </c>
      <c r="B119" s="16" t="s">
        <v>63</v>
      </c>
      <c r="C119" s="17">
        <v>129.16999999999999</v>
      </c>
      <c r="D119" s="17">
        <v>10</v>
      </c>
      <c r="E119" s="17">
        <v>14</v>
      </c>
      <c r="F119" s="17">
        <v>14</v>
      </c>
      <c r="G119" s="13">
        <f>D119/C119</f>
        <v>7.7417356971432996E-2</v>
      </c>
      <c r="H119" s="14">
        <f>E119/C119</f>
        <v>0.1083842997600062</v>
      </c>
      <c r="I119" s="14">
        <f>F119/C119</f>
        <v>0.1083842997600062</v>
      </c>
      <c r="J119" s="15">
        <v>0</v>
      </c>
      <c r="K119" s="11">
        <f t="shared" si="23"/>
        <v>0</v>
      </c>
      <c r="L119" s="30">
        <v>0</v>
      </c>
      <c r="M119" s="30">
        <v>0</v>
      </c>
    </row>
    <row r="120" spans="1:13" x14ac:dyDescent="0.25">
      <c r="A120" s="16">
        <v>2</v>
      </c>
      <c r="B120" s="16" t="s">
        <v>140</v>
      </c>
      <c r="C120" s="17"/>
      <c r="D120" s="17"/>
      <c r="E120" s="17"/>
      <c r="F120" s="17"/>
      <c r="G120" s="13"/>
      <c r="H120" s="14"/>
      <c r="I120" s="14"/>
      <c r="J120" s="15"/>
      <c r="K120" s="11"/>
      <c r="L120" s="30"/>
      <c r="M120" s="30"/>
    </row>
    <row r="121" spans="1:13" x14ac:dyDescent="0.25">
      <c r="A121" s="16"/>
      <c r="B121" s="16" t="s">
        <v>141</v>
      </c>
      <c r="C121" s="17">
        <v>20.84</v>
      </c>
      <c r="D121" s="17">
        <v>4</v>
      </c>
      <c r="E121" s="17">
        <v>3</v>
      </c>
      <c r="F121" s="17">
        <v>3</v>
      </c>
      <c r="G121" s="13">
        <f t="shared" ref="G121:G130" si="35">D121/C121</f>
        <v>0.19193857965451055</v>
      </c>
      <c r="H121" s="14">
        <f t="shared" ref="H121:H130" si="36">E121/C121</f>
        <v>0.14395393474088292</v>
      </c>
      <c r="I121" s="14">
        <f t="shared" ref="I121:I130" si="37">F121/C121</f>
        <v>0.14395393474088292</v>
      </c>
      <c r="J121" s="15">
        <v>0</v>
      </c>
      <c r="K121" s="11">
        <f t="shared" si="23"/>
        <v>0</v>
      </c>
      <c r="L121" s="30">
        <v>0</v>
      </c>
      <c r="M121" s="30">
        <v>0</v>
      </c>
    </row>
    <row r="122" spans="1:13" x14ac:dyDescent="0.25">
      <c r="A122" s="16"/>
      <c r="B122" s="16" t="s">
        <v>142</v>
      </c>
      <c r="C122" s="17">
        <v>11.38</v>
      </c>
      <c r="D122" s="17">
        <v>2</v>
      </c>
      <c r="E122" s="17">
        <v>2</v>
      </c>
      <c r="F122" s="17">
        <v>2</v>
      </c>
      <c r="G122" s="13">
        <f t="shared" si="35"/>
        <v>0.17574692442882248</v>
      </c>
      <c r="H122" s="14">
        <f t="shared" si="36"/>
        <v>0.17574692442882248</v>
      </c>
      <c r="I122" s="14">
        <f t="shared" si="37"/>
        <v>0.17574692442882248</v>
      </c>
      <c r="J122" s="15">
        <v>0</v>
      </c>
      <c r="K122" s="11">
        <f t="shared" si="23"/>
        <v>0</v>
      </c>
      <c r="L122" s="30">
        <v>0</v>
      </c>
      <c r="M122" s="30">
        <v>0</v>
      </c>
    </row>
    <row r="123" spans="1:13" x14ac:dyDescent="0.25">
      <c r="A123" s="16"/>
      <c r="B123" s="16" t="s">
        <v>143</v>
      </c>
      <c r="C123" s="17">
        <v>22.61</v>
      </c>
      <c r="D123" s="17">
        <v>4</v>
      </c>
      <c r="E123" s="17">
        <v>2</v>
      </c>
      <c r="F123" s="17">
        <v>2</v>
      </c>
      <c r="G123" s="13">
        <f t="shared" si="35"/>
        <v>0.17691287041132242</v>
      </c>
      <c r="H123" s="14">
        <f t="shared" si="36"/>
        <v>8.845643520566121E-2</v>
      </c>
      <c r="I123" s="14">
        <f t="shared" si="37"/>
        <v>8.845643520566121E-2</v>
      </c>
      <c r="J123" s="15">
        <v>0</v>
      </c>
      <c r="K123" s="11">
        <f t="shared" si="23"/>
        <v>0</v>
      </c>
      <c r="L123" s="30">
        <v>0</v>
      </c>
      <c r="M123" s="30">
        <v>0</v>
      </c>
    </row>
    <row r="124" spans="1:13" x14ac:dyDescent="0.25">
      <c r="A124" s="16"/>
      <c r="B124" s="16" t="s">
        <v>144</v>
      </c>
      <c r="C124" s="17">
        <v>52.02</v>
      </c>
      <c r="D124" s="17">
        <v>9</v>
      </c>
      <c r="E124" s="17">
        <v>10</v>
      </c>
      <c r="F124" s="17">
        <v>10</v>
      </c>
      <c r="G124" s="13">
        <f t="shared" si="35"/>
        <v>0.17301038062283736</v>
      </c>
      <c r="H124" s="14">
        <f t="shared" si="36"/>
        <v>0.19223375624759706</v>
      </c>
      <c r="I124" s="14">
        <f t="shared" si="37"/>
        <v>0.19223375624759706</v>
      </c>
      <c r="J124" s="15">
        <v>0</v>
      </c>
      <c r="K124" s="11">
        <f t="shared" si="23"/>
        <v>0</v>
      </c>
      <c r="L124" s="30">
        <v>0</v>
      </c>
      <c r="M124" s="30">
        <v>0</v>
      </c>
    </row>
    <row r="125" spans="1:13" x14ac:dyDescent="0.25">
      <c r="A125" s="16"/>
      <c r="B125" s="16" t="s">
        <v>145</v>
      </c>
      <c r="C125" s="17">
        <v>40.58</v>
      </c>
      <c r="D125" s="17">
        <v>2</v>
      </c>
      <c r="E125" s="17">
        <v>3</v>
      </c>
      <c r="F125" s="17">
        <v>3</v>
      </c>
      <c r="G125" s="13">
        <f t="shared" si="35"/>
        <v>4.928536224741252E-2</v>
      </c>
      <c r="H125" s="14">
        <f t="shared" si="36"/>
        <v>7.3928043371118787E-2</v>
      </c>
      <c r="I125" s="14">
        <f t="shared" si="37"/>
        <v>7.3928043371118787E-2</v>
      </c>
      <c r="J125" s="15">
        <v>0</v>
      </c>
      <c r="K125" s="11">
        <f t="shared" si="23"/>
        <v>0</v>
      </c>
      <c r="L125" s="30">
        <v>0</v>
      </c>
      <c r="M125" s="30">
        <v>0</v>
      </c>
    </row>
    <row r="126" spans="1:13" x14ac:dyDescent="0.25">
      <c r="A126" s="16"/>
      <c r="B126" s="16" t="s">
        <v>146</v>
      </c>
      <c r="C126" s="17">
        <v>54.1</v>
      </c>
      <c r="D126" s="17">
        <v>9</v>
      </c>
      <c r="E126" s="17">
        <v>8</v>
      </c>
      <c r="F126" s="17">
        <v>8</v>
      </c>
      <c r="G126" s="13">
        <f t="shared" si="35"/>
        <v>0.16635859519408502</v>
      </c>
      <c r="H126" s="14">
        <f t="shared" si="36"/>
        <v>0.14787430683918668</v>
      </c>
      <c r="I126" s="14">
        <f t="shared" si="37"/>
        <v>0.14787430683918668</v>
      </c>
      <c r="J126" s="15">
        <v>0</v>
      </c>
      <c r="K126" s="11">
        <f t="shared" si="23"/>
        <v>0</v>
      </c>
      <c r="L126" s="30">
        <v>0</v>
      </c>
      <c r="M126" s="30">
        <v>0</v>
      </c>
    </row>
    <row r="127" spans="1:13" x14ac:dyDescent="0.25">
      <c r="A127" s="16">
        <v>3</v>
      </c>
      <c r="B127" s="16" t="s">
        <v>64</v>
      </c>
      <c r="C127" s="17">
        <v>1221.68</v>
      </c>
      <c r="D127" s="17">
        <v>140</v>
      </c>
      <c r="E127" s="17">
        <v>150</v>
      </c>
      <c r="F127" s="17">
        <v>150</v>
      </c>
      <c r="G127" s="13">
        <f t="shared" si="35"/>
        <v>0.11459629362844607</v>
      </c>
      <c r="H127" s="14">
        <f t="shared" si="36"/>
        <v>0.12278174317333507</v>
      </c>
      <c r="I127" s="14">
        <f t="shared" si="37"/>
        <v>0.12278174317333507</v>
      </c>
      <c r="J127" s="15">
        <v>5</v>
      </c>
      <c r="K127" s="11">
        <f t="shared" si="23"/>
        <v>7.5</v>
      </c>
      <c r="L127" s="30">
        <v>4</v>
      </c>
      <c r="M127" s="30">
        <v>4</v>
      </c>
    </row>
    <row r="128" spans="1:13" x14ac:dyDescent="0.25">
      <c r="A128" s="16">
        <v>4</v>
      </c>
      <c r="B128" s="16" t="s">
        <v>172</v>
      </c>
      <c r="C128" s="17">
        <v>88.05</v>
      </c>
      <c r="D128" s="17">
        <v>0</v>
      </c>
      <c r="E128" s="17">
        <v>9</v>
      </c>
      <c r="F128" s="17">
        <v>9</v>
      </c>
      <c r="G128" s="13">
        <f t="shared" si="35"/>
        <v>0</v>
      </c>
      <c r="H128" s="14">
        <f t="shared" si="36"/>
        <v>0.10221465076660989</v>
      </c>
      <c r="I128" s="14">
        <f t="shared" si="37"/>
        <v>0.10221465076660989</v>
      </c>
      <c r="J128" s="15">
        <v>0</v>
      </c>
      <c r="K128" s="11">
        <f t="shared" si="23"/>
        <v>0</v>
      </c>
      <c r="L128" s="30">
        <v>0</v>
      </c>
      <c r="M128" s="30">
        <v>0</v>
      </c>
    </row>
    <row r="129" spans="1:13" x14ac:dyDescent="0.25">
      <c r="A129" s="16">
        <v>5</v>
      </c>
      <c r="B129" s="16" t="s">
        <v>147</v>
      </c>
      <c r="C129" s="17">
        <v>34.03</v>
      </c>
      <c r="D129" s="17">
        <v>8</v>
      </c>
      <c r="E129" s="17">
        <v>27</v>
      </c>
      <c r="F129" s="17">
        <v>27</v>
      </c>
      <c r="G129" s="13">
        <f t="shared" si="35"/>
        <v>0.23508668821627973</v>
      </c>
      <c r="H129" s="14">
        <f t="shared" si="36"/>
        <v>0.79341757272994418</v>
      </c>
      <c r="I129" s="14">
        <f t="shared" si="37"/>
        <v>0.79341757272994418</v>
      </c>
      <c r="J129" s="15">
        <v>0</v>
      </c>
      <c r="K129" s="11">
        <f t="shared" si="23"/>
        <v>0</v>
      </c>
      <c r="L129" s="30">
        <v>0</v>
      </c>
      <c r="M129" s="30">
        <v>0</v>
      </c>
    </row>
    <row r="130" spans="1:13" ht="33" customHeight="1" x14ac:dyDescent="0.25">
      <c r="A130" s="79" t="s">
        <v>65</v>
      </c>
      <c r="B130" s="80"/>
      <c r="C130" s="30">
        <f>SUM(C119:C129)</f>
        <v>1674.46</v>
      </c>
      <c r="D130" s="30">
        <f t="shared" ref="D130:E130" si="38">SUM(D119:D129)</f>
        <v>188</v>
      </c>
      <c r="E130" s="30">
        <f t="shared" si="38"/>
        <v>228</v>
      </c>
      <c r="F130" s="30">
        <f t="shared" ref="F130" si="39">SUM(F119:F129)</f>
        <v>228</v>
      </c>
      <c r="G130" s="13">
        <f t="shared" si="35"/>
        <v>0.1122750020902261</v>
      </c>
      <c r="H130" s="14">
        <f t="shared" si="36"/>
        <v>0.13616330040729549</v>
      </c>
      <c r="I130" s="14">
        <f t="shared" si="37"/>
        <v>0.13616330040729549</v>
      </c>
      <c r="J130" s="15"/>
      <c r="K130" s="11">
        <v>7</v>
      </c>
      <c r="L130" s="11">
        <f t="shared" ref="L130:M130" si="40">SUM(L119:L129)</f>
        <v>4</v>
      </c>
      <c r="M130" s="11">
        <f t="shared" si="40"/>
        <v>4</v>
      </c>
    </row>
    <row r="131" spans="1:13" ht="15.6" customHeight="1" x14ac:dyDescent="0.25">
      <c r="A131" s="79" t="s">
        <v>66</v>
      </c>
      <c r="B131" s="80"/>
      <c r="C131" s="30"/>
      <c r="D131" s="30"/>
      <c r="E131" s="30"/>
      <c r="F131" s="30"/>
      <c r="G131" s="13"/>
      <c r="H131" s="14"/>
      <c r="I131" s="14"/>
      <c r="J131" s="15"/>
      <c r="K131" s="11"/>
      <c r="L131" s="30"/>
      <c r="M131" s="30"/>
    </row>
    <row r="132" spans="1:13" x14ac:dyDescent="0.25">
      <c r="A132" s="16">
        <v>1</v>
      </c>
      <c r="B132" s="16" t="s">
        <v>67</v>
      </c>
      <c r="C132" s="17">
        <v>344.7</v>
      </c>
      <c r="D132" s="17">
        <v>70</v>
      </c>
      <c r="E132" s="17">
        <v>84</v>
      </c>
      <c r="F132" s="17">
        <v>84</v>
      </c>
      <c r="G132" s="13">
        <f>D132/C132</f>
        <v>0.20307513780098638</v>
      </c>
      <c r="H132" s="14">
        <f>E132/C132</f>
        <v>0.24369016536118365</v>
      </c>
      <c r="I132" s="14">
        <f>F132/C132</f>
        <v>0.24369016536118365</v>
      </c>
      <c r="J132" s="15">
        <v>5</v>
      </c>
      <c r="K132" s="11">
        <f t="shared" si="23"/>
        <v>4.2</v>
      </c>
      <c r="L132" s="30">
        <v>2</v>
      </c>
      <c r="M132" s="30">
        <v>2</v>
      </c>
    </row>
    <row r="133" spans="1:13" x14ac:dyDescent="0.25">
      <c r="A133" s="16">
        <v>2</v>
      </c>
      <c r="B133" s="16" t="s">
        <v>148</v>
      </c>
      <c r="C133" s="17"/>
      <c r="D133" s="17"/>
      <c r="E133" s="17"/>
      <c r="F133" s="17"/>
      <c r="G133" s="13"/>
      <c r="H133" s="14"/>
      <c r="I133" s="14"/>
      <c r="J133" s="15"/>
      <c r="K133" s="11"/>
      <c r="L133" s="30"/>
      <c r="M133" s="30"/>
    </row>
    <row r="134" spans="1:13" x14ac:dyDescent="0.25">
      <c r="A134" s="16"/>
      <c r="B134" s="16" t="s">
        <v>149</v>
      </c>
      <c r="C134" s="17">
        <v>67.180000000000007</v>
      </c>
      <c r="D134" s="17">
        <v>9</v>
      </c>
      <c r="E134" s="17">
        <v>7</v>
      </c>
      <c r="F134" s="17">
        <v>7</v>
      </c>
      <c r="G134" s="13">
        <f t="shared" ref="G134:G141" si="41">D134/C134</f>
        <v>0.1339684429889848</v>
      </c>
      <c r="H134" s="14">
        <f t="shared" ref="H134:H141" si="42">E134/C134</f>
        <v>0.10419767788032151</v>
      </c>
      <c r="I134" s="14">
        <f t="shared" ref="I134:I141" si="43">F134/C134</f>
        <v>0.10419767788032151</v>
      </c>
      <c r="J134" s="15">
        <v>0</v>
      </c>
      <c r="K134" s="11">
        <f t="shared" si="23"/>
        <v>0</v>
      </c>
      <c r="L134" s="30">
        <v>0</v>
      </c>
      <c r="M134" s="30">
        <v>0</v>
      </c>
    </row>
    <row r="135" spans="1:13" x14ac:dyDescent="0.25">
      <c r="A135" s="16"/>
      <c r="B135" s="16" t="s">
        <v>150</v>
      </c>
      <c r="C135" s="17">
        <v>616.4</v>
      </c>
      <c r="D135" s="17">
        <v>86</v>
      </c>
      <c r="E135" s="17">
        <v>90</v>
      </c>
      <c r="F135" s="17">
        <v>90</v>
      </c>
      <c r="G135" s="13">
        <f t="shared" si="41"/>
        <v>0.13951979234263465</v>
      </c>
      <c r="H135" s="14">
        <f t="shared" si="42"/>
        <v>0.14600908500973395</v>
      </c>
      <c r="I135" s="14">
        <f t="shared" si="43"/>
        <v>0.14600908500973395</v>
      </c>
      <c r="J135" s="15">
        <v>5</v>
      </c>
      <c r="K135" s="11">
        <f t="shared" si="23"/>
        <v>4.5</v>
      </c>
      <c r="L135" s="30">
        <v>2</v>
      </c>
      <c r="M135" s="30">
        <v>2</v>
      </c>
    </row>
    <row r="136" spans="1:13" x14ac:dyDescent="0.25">
      <c r="A136" s="16"/>
      <c r="B136" s="16" t="s">
        <v>151</v>
      </c>
      <c r="C136" s="17">
        <v>150.19</v>
      </c>
      <c r="D136" s="17">
        <v>25</v>
      </c>
      <c r="E136" s="17">
        <v>41</v>
      </c>
      <c r="F136" s="17">
        <v>41</v>
      </c>
      <c r="G136" s="13">
        <f t="shared" si="41"/>
        <v>0.16645582262467543</v>
      </c>
      <c r="H136" s="14">
        <f t="shared" si="42"/>
        <v>0.27298754910446765</v>
      </c>
      <c r="I136" s="14">
        <f t="shared" si="43"/>
        <v>0.27298754910446765</v>
      </c>
      <c r="J136" s="15">
        <v>5</v>
      </c>
      <c r="K136" s="11">
        <f t="shared" si="23"/>
        <v>2.0499999999999998</v>
      </c>
      <c r="L136" s="30">
        <v>1</v>
      </c>
      <c r="M136" s="30">
        <v>1</v>
      </c>
    </row>
    <row r="137" spans="1:13" x14ac:dyDescent="0.25">
      <c r="A137" s="16">
        <v>3</v>
      </c>
      <c r="B137" s="16" t="s">
        <v>172</v>
      </c>
      <c r="C137" s="17">
        <v>6392.21</v>
      </c>
      <c r="D137" s="17">
        <v>215</v>
      </c>
      <c r="E137" s="17">
        <v>450</v>
      </c>
      <c r="F137" s="17">
        <v>450</v>
      </c>
      <c r="G137" s="13">
        <f t="shared" si="41"/>
        <v>3.3634689723898305E-2</v>
      </c>
      <c r="H137" s="14">
        <f t="shared" si="42"/>
        <v>7.0398187794205758E-2</v>
      </c>
      <c r="I137" s="14">
        <f t="shared" si="43"/>
        <v>7.0398187794205758E-2</v>
      </c>
      <c r="J137" s="15">
        <v>5</v>
      </c>
      <c r="K137" s="11">
        <f t="shared" ref="K137:K196" si="44">J137*F137/100</f>
        <v>22.5</v>
      </c>
      <c r="L137" s="30">
        <v>20</v>
      </c>
      <c r="M137" s="30">
        <v>20</v>
      </c>
    </row>
    <row r="138" spans="1:13" x14ac:dyDescent="0.25">
      <c r="A138" s="16">
        <v>4</v>
      </c>
      <c r="B138" s="16" t="s">
        <v>152</v>
      </c>
      <c r="C138" s="17">
        <v>39.64</v>
      </c>
      <c r="D138" s="17">
        <v>10</v>
      </c>
      <c r="E138" s="17">
        <v>10</v>
      </c>
      <c r="F138" s="17">
        <v>10</v>
      </c>
      <c r="G138" s="13">
        <f t="shared" si="41"/>
        <v>0.25227043390514631</v>
      </c>
      <c r="H138" s="14">
        <f t="shared" si="42"/>
        <v>0.25227043390514631</v>
      </c>
      <c r="I138" s="14">
        <f t="shared" si="43"/>
        <v>0.25227043390514631</v>
      </c>
      <c r="J138" s="15">
        <v>0</v>
      </c>
      <c r="K138" s="11">
        <f t="shared" si="44"/>
        <v>0</v>
      </c>
      <c r="L138" s="30">
        <v>0</v>
      </c>
      <c r="M138" s="30">
        <v>0</v>
      </c>
    </row>
    <row r="139" spans="1:13" x14ac:dyDescent="0.25">
      <c r="A139" s="16">
        <v>5</v>
      </c>
      <c r="B139" s="16" t="s">
        <v>153</v>
      </c>
      <c r="C139" s="17">
        <v>240.72</v>
      </c>
      <c r="D139" s="17">
        <v>21</v>
      </c>
      <c r="E139" s="17">
        <v>19</v>
      </c>
      <c r="F139" s="17">
        <v>19</v>
      </c>
      <c r="G139" s="13">
        <f t="shared" si="41"/>
        <v>8.7238285144566302E-2</v>
      </c>
      <c r="H139" s="14">
        <f t="shared" si="42"/>
        <v>7.8929877035559981E-2</v>
      </c>
      <c r="I139" s="14">
        <f t="shared" si="43"/>
        <v>7.8929877035559981E-2</v>
      </c>
      <c r="J139" s="15">
        <v>0</v>
      </c>
      <c r="K139" s="11">
        <f t="shared" si="44"/>
        <v>0</v>
      </c>
      <c r="L139" s="30">
        <v>0</v>
      </c>
      <c r="M139" s="30">
        <v>0</v>
      </c>
    </row>
    <row r="140" spans="1:13" x14ac:dyDescent="0.25">
      <c r="A140" s="16">
        <v>6</v>
      </c>
      <c r="B140" s="16" t="s">
        <v>154</v>
      </c>
      <c r="C140" s="17">
        <v>607.79999999999995</v>
      </c>
      <c r="D140" s="17">
        <v>30</v>
      </c>
      <c r="E140" s="17">
        <v>38</v>
      </c>
      <c r="F140" s="17">
        <v>38</v>
      </c>
      <c r="G140" s="13">
        <f t="shared" si="41"/>
        <v>4.9358341559723594E-2</v>
      </c>
      <c r="H140" s="14">
        <f t="shared" si="42"/>
        <v>6.2520565975649894E-2</v>
      </c>
      <c r="I140" s="14">
        <f t="shared" si="43"/>
        <v>6.2520565975649894E-2</v>
      </c>
      <c r="J140" s="15">
        <v>0</v>
      </c>
      <c r="K140" s="11">
        <f t="shared" si="44"/>
        <v>0</v>
      </c>
      <c r="L140" s="30">
        <v>0</v>
      </c>
      <c r="M140" s="30">
        <v>0</v>
      </c>
    </row>
    <row r="141" spans="1:13" ht="36.6" customHeight="1" x14ac:dyDescent="0.25">
      <c r="A141" s="76" t="s">
        <v>68</v>
      </c>
      <c r="B141" s="76"/>
      <c r="C141" s="30">
        <f>SUM(C132:C140)</f>
        <v>8458.84</v>
      </c>
      <c r="D141" s="30">
        <f>SUM(D132:D140)</f>
        <v>466</v>
      </c>
      <c r="E141" s="30">
        <f>SUM(E132:E140)</f>
        <v>739</v>
      </c>
      <c r="F141" s="30">
        <f>SUM(F132:F140)</f>
        <v>739</v>
      </c>
      <c r="G141" s="13">
        <f t="shared" si="41"/>
        <v>5.5090296068964539E-2</v>
      </c>
      <c r="H141" s="14">
        <f t="shared" si="42"/>
        <v>8.7364224881898697E-2</v>
      </c>
      <c r="I141" s="14">
        <f t="shared" si="43"/>
        <v>8.7364224881898697E-2</v>
      </c>
      <c r="J141" s="15"/>
      <c r="K141" s="11">
        <v>42</v>
      </c>
      <c r="L141" s="11">
        <f>SUM(L132:L140)</f>
        <v>25</v>
      </c>
      <c r="M141" s="11">
        <f>SUM(M132:M140)</f>
        <v>25</v>
      </c>
    </row>
    <row r="142" spans="1:13" x14ac:dyDescent="0.25">
      <c r="A142" s="76" t="s">
        <v>69</v>
      </c>
      <c r="B142" s="76"/>
      <c r="C142" s="30"/>
      <c r="D142" s="30"/>
      <c r="E142" s="30"/>
      <c r="F142" s="30"/>
      <c r="G142" s="13"/>
      <c r="H142" s="14"/>
      <c r="I142" s="14"/>
      <c r="J142" s="15"/>
      <c r="K142" s="11"/>
      <c r="L142" s="30"/>
      <c r="M142" s="30"/>
    </row>
    <row r="143" spans="1:13" x14ac:dyDescent="0.25">
      <c r="A143" s="16">
        <v>1</v>
      </c>
      <c r="B143" s="16" t="s">
        <v>70</v>
      </c>
      <c r="C143" s="17">
        <v>915.96</v>
      </c>
      <c r="D143" s="17">
        <v>35</v>
      </c>
      <c r="E143" s="17">
        <v>38</v>
      </c>
      <c r="F143" s="17">
        <v>38</v>
      </c>
      <c r="G143" s="13">
        <f t="shared" ref="G143:G149" si="45">D143/C143</f>
        <v>3.8211275601554649E-2</v>
      </c>
      <c r="H143" s="14">
        <f t="shared" ref="H143:H149" si="46">E143/C143</f>
        <v>4.1486527795973623E-2</v>
      </c>
      <c r="I143" s="14">
        <f t="shared" ref="I143:I149" si="47">F143/C143</f>
        <v>4.1486527795973623E-2</v>
      </c>
      <c r="J143" s="15">
        <v>5</v>
      </c>
      <c r="K143" s="11">
        <f t="shared" si="44"/>
        <v>1.9</v>
      </c>
      <c r="L143" s="30">
        <v>1</v>
      </c>
      <c r="M143" s="30">
        <v>1</v>
      </c>
    </row>
    <row r="144" spans="1:13" x14ac:dyDescent="0.25">
      <c r="A144" s="16">
        <v>2</v>
      </c>
      <c r="B144" s="16" t="s">
        <v>71</v>
      </c>
      <c r="C144" s="17">
        <v>56.6</v>
      </c>
      <c r="D144" s="17">
        <v>9</v>
      </c>
      <c r="E144" s="17">
        <v>2</v>
      </c>
      <c r="F144" s="17">
        <v>2</v>
      </c>
      <c r="G144" s="13">
        <f t="shared" si="45"/>
        <v>0.15901060070671377</v>
      </c>
      <c r="H144" s="14">
        <f t="shared" si="46"/>
        <v>3.5335689045936397E-2</v>
      </c>
      <c r="I144" s="14">
        <f t="shared" si="47"/>
        <v>3.5335689045936397E-2</v>
      </c>
      <c r="J144" s="15">
        <v>0</v>
      </c>
      <c r="K144" s="11">
        <f t="shared" si="44"/>
        <v>0</v>
      </c>
      <c r="L144" s="30">
        <v>0</v>
      </c>
      <c r="M144" s="30">
        <v>0</v>
      </c>
    </row>
    <row r="145" spans="1:13" x14ac:dyDescent="0.25">
      <c r="A145" s="16">
        <v>3</v>
      </c>
      <c r="B145" s="16" t="s">
        <v>72</v>
      </c>
      <c r="C145" s="17">
        <v>96.12</v>
      </c>
      <c r="D145" s="17">
        <v>18</v>
      </c>
      <c r="E145" s="17">
        <v>35</v>
      </c>
      <c r="F145" s="17">
        <v>35</v>
      </c>
      <c r="G145" s="13">
        <f t="shared" si="45"/>
        <v>0.18726591760299624</v>
      </c>
      <c r="H145" s="14">
        <f t="shared" si="46"/>
        <v>0.36412817311693713</v>
      </c>
      <c r="I145" s="14">
        <f t="shared" si="47"/>
        <v>0.36412817311693713</v>
      </c>
      <c r="J145" s="15">
        <v>5</v>
      </c>
      <c r="K145" s="11">
        <f t="shared" si="44"/>
        <v>1.75</v>
      </c>
      <c r="L145" s="30">
        <v>0</v>
      </c>
      <c r="M145" s="30">
        <v>0</v>
      </c>
    </row>
    <row r="146" spans="1:13" x14ac:dyDescent="0.25">
      <c r="A146" s="16">
        <v>4</v>
      </c>
      <c r="B146" s="16" t="s">
        <v>73</v>
      </c>
      <c r="C146" s="17">
        <v>137.35</v>
      </c>
      <c r="D146" s="17">
        <v>15</v>
      </c>
      <c r="E146" s="17">
        <v>16</v>
      </c>
      <c r="F146" s="17">
        <v>16</v>
      </c>
      <c r="G146" s="13">
        <f t="shared" si="45"/>
        <v>0.10921004732435384</v>
      </c>
      <c r="H146" s="14">
        <f t="shared" si="46"/>
        <v>0.11649071714597743</v>
      </c>
      <c r="I146" s="14">
        <f t="shared" si="47"/>
        <v>0.11649071714597743</v>
      </c>
      <c r="J146" s="15">
        <v>0</v>
      </c>
      <c r="K146" s="11">
        <f t="shared" si="44"/>
        <v>0</v>
      </c>
      <c r="L146" s="30">
        <v>0</v>
      </c>
      <c r="M146" s="30">
        <v>0</v>
      </c>
    </row>
    <row r="147" spans="1:13" x14ac:dyDescent="0.25">
      <c r="A147" s="16">
        <v>5</v>
      </c>
      <c r="B147" s="16" t="s">
        <v>74</v>
      </c>
      <c r="C147" s="17">
        <v>522.54</v>
      </c>
      <c r="D147" s="17">
        <v>120</v>
      </c>
      <c r="E147" s="17">
        <v>123</v>
      </c>
      <c r="F147" s="17">
        <v>123</v>
      </c>
      <c r="G147" s="13">
        <f t="shared" si="45"/>
        <v>0.22964749110115973</v>
      </c>
      <c r="H147" s="14">
        <f t="shared" si="46"/>
        <v>0.23538867837868874</v>
      </c>
      <c r="I147" s="14">
        <f t="shared" si="47"/>
        <v>0.23538867837868874</v>
      </c>
      <c r="J147" s="15">
        <v>5</v>
      </c>
      <c r="K147" s="11">
        <f t="shared" si="44"/>
        <v>6.15</v>
      </c>
      <c r="L147" s="30">
        <v>6</v>
      </c>
      <c r="M147" s="30">
        <v>6</v>
      </c>
    </row>
    <row r="148" spans="1:13" x14ac:dyDescent="0.25">
      <c r="A148" s="16">
        <v>6</v>
      </c>
      <c r="B148" s="16" t="s">
        <v>75</v>
      </c>
      <c r="C148" s="17">
        <v>286.06</v>
      </c>
      <c r="D148" s="17">
        <v>33</v>
      </c>
      <c r="E148" s="17">
        <v>42</v>
      </c>
      <c r="F148" s="17">
        <v>42</v>
      </c>
      <c r="G148" s="13">
        <f t="shared" si="45"/>
        <v>0.11536041389918199</v>
      </c>
      <c r="H148" s="14">
        <f t="shared" si="46"/>
        <v>0.14682234496259525</v>
      </c>
      <c r="I148" s="14">
        <f t="shared" si="47"/>
        <v>0.14682234496259525</v>
      </c>
      <c r="J148" s="15">
        <v>5</v>
      </c>
      <c r="K148" s="11">
        <f t="shared" si="44"/>
        <v>2.1</v>
      </c>
      <c r="L148" s="30">
        <v>1</v>
      </c>
      <c r="M148" s="30">
        <v>1</v>
      </c>
    </row>
    <row r="149" spans="1:13" x14ac:dyDescent="0.25">
      <c r="A149" s="16">
        <v>7</v>
      </c>
      <c r="B149" s="16" t="s">
        <v>76</v>
      </c>
      <c r="C149" s="17">
        <v>118.92</v>
      </c>
      <c r="D149" s="17">
        <v>9</v>
      </c>
      <c r="E149" s="17">
        <v>11</v>
      </c>
      <c r="F149" s="17">
        <v>11</v>
      </c>
      <c r="G149" s="13">
        <f t="shared" si="45"/>
        <v>7.5681130171543889E-2</v>
      </c>
      <c r="H149" s="14">
        <f t="shared" si="46"/>
        <v>9.2499159098553649E-2</v>
      </c>
      <c r="I149" s="14">
        <f t="shared" si="47"/>
        <v>9.2499159098553649E-2</v>
      </c>
      <c r="J149" s="15">
        <v>0</v>
      </c>
      <c r="K149" s="11">
        <f t="shared" si="44"/>
        <v>0</v>
      </c>
      <c r="L149" s="30">
        <v>0</v>
      </c>
      <c r="M149" s="30">
        <v>0</v>
      </c>
    </row>
    <row r="150" spans="1:13" x14ac:dyDescent="0.25">
      <c r="A150" s="84">
        <v>8</v>
      </c>
      <c r="B150" s="16" t="s">
        <v>190</v>
      </c>
      <c r="C150" s="17"/>
      <c r="D150" s="17"/>
      <c r="E150" s="17"/>
      <c r="F150" s="17"/>
      <c r="G150" s="13"/>
      <c r="H150" s="14"/>
      <c r="I150" s="14"/>
      <c r="J150" s="15"/>
      <c r="K150" s="11"/>
      <c r="L150" s="30"/>
      <c r="M150" s="30"/>
    </row>
    <row r="151" spans="1:13" x14ac:dyDescent="0.25">
      <c r="A151" s="85"/>
      <c r="B151" s="16" t="s">
        <v>185</v>
      </c>
      <c r="C151" s="17">
        <v>585.29</v>
      </c>
      <c r="D151" s="17">
        <v>156</v>
      </c>
      <c r="E151" s="17">
        <v>182</v>
      </c>
      <c r="F151" s="17">
        <v>182</v>
      </c>
      <c r="G151" s="13">
        <f t="shared" ref="G151:G156" si="48">D151/C151</f>
        <v>0.26653453843393876</v>
      </c>
      <c r="H151" s="14">
        <f t="shared" ref="H151:H156" si="49">E151/C151</f>
        <v>0.3109569615062619</v>
      </c>
      <c r="I151" s="14">
        <f t="shared" ref="I151:I156" si="50">F151/C151</f>
        <v>0.3109569615062619</v>
      </c>
      <c r="J151" s="15">
        <v>5</v>
      </c>
      <c r="K151" s="11">
        <f t="shared" si="44"/>
        <v>9.1</v>
      </c>
      <c r="L151" s="30">
        <v>8</v>
      </c>
      <c r="M151" s="30">
        <v>8</v>
      </c>
    </row>
    <row r="152" spans="1:13" x14ac:dyDescent="0.25">
      <c r="A152" s="16">
        <v>9</v>
      </c>
      <c r="B152" s="16" t="s">
        <v>77</v>
      </c>
      <c r="C152" s="17">
        <v>197.56</v>
      </c>
      <c r="D152" s="17">
        <v>3</v>
      </c>
      <c r="E152" s="17">
        <v>4</v>
      </c>
      <c r="F152" s="17">
        <v>4</v>
      </c>
      <c r="G152" s="13">
        <f t="shared" si="48"/>
        <v>1.5185260174124316E-2</v>
      </c>
      <c r="H152" s="14">
        <f t="shared" si="49"/>
        <v>2.024701356549909E-2</v>
      </c>
      <c r="I152" s="14">
        <f t="shared" si="50"/>
        <v>2.024701356549909E-2</v>
      </c>
      <c r="J152" s="15">
        <v>0</v>
      </c>
      <c r="K152" s="11">
        <f t="shared" si="44"/>
        <v>0</v>
      </c>
      <c r="L152" s="30">
        <v>0</v>
      </c>
      <c r="M152" s="30">
        <v>0</v>
      </c>
    </row>
    <row r="153" spans="1:13" x14ac:dyDescent="0.25">
      <c r="A153" s="16">
        <v>10</v>
      </c>
      <c r="B153" s="16" t="s">
        <v>78</v>
      </c>
      <c r="C153" s="17">
        <v>108.66</v>
      </c>
      <c r="D153" s="17">
        <v>6</v>
      </c>
      <c r="E153" s="17">
        <v>7</v>
      </c>
      <c r="F153" s="17">
        <v>7</v>
      </c>
      <c r="G153" s="13">
        <f t="shared" si="48"/>
        <v>5.5218111540585313E-2</v>
      </c>
      <c r="H153" s="14">
        <f t="shared" si="49"/>
        <v>6.442113013068286E-2</v>
      </c>
      <c r="I153" s="14">
        <f t="shared" si="50"/>
        <v>6.442113013068286E-2</v>
      </c>
      <c r="J153" s="15">
        <v>0</v>
      </c>
      <c r="K153" s="11">
        <f t="shared" si="44"/>
        <v>0</v>
      </c>
      <c r="L153" s="30">
        <v>0</v>
      </c>
      <c r="M153" s="30">
        <v>0</v>
      </c>
    </row>
    <row r="154" spans="1:13" x14ac:dyDescent="0.25">
      <c r="A154" s="16">
        <v>11</v>
      </c>
      <c r="B154" s="16" t="s">
        <v>79</v>
      </c>
      <c r="C154" s="17">
        <v>32.26</v>
      </c>
      <c r="D154" s="17">
        <v>2</v>
      </c>
      <c r="E154" s="17">
        <v>2</v>
      </c>
      <c r="F154" s="17">
        <v>2</v>
      </c>
      <c r="G154" s="13">
        <f t="shared" si="48"/>
        <v>6.1996280223186616E-2</v>
      </c>
      <c r="H154" s="14">
        <f t="shared" si="49"/>
        <v>6.1996280223186616E-2</v>
      </c>
      <c r="I154" s="14">
        <f t="shared" si="50"/>
        <v>6.1996280223186616E-2</v>
      </c>
      <c r="J154" s="15">
        <v>0</v>
      </c>
      <c r="K154" s="11">
        <f t="shared" si="44"/>
        <v>0</v>
      </c>
      <c r="L154" s="30">
        <v>0</v>
      </c>
      <c r="M154" s="30">
        <v>0</v>
      </c>
    </row>
    <row r="155" spans="1:13" ht="18" customHeight="1" x14ac:dyDescent="0.25">
      <c r="A155" s="16">
        <v>12</v>
      </c>
      <c r="B155" s="16" t="s">
        <v>172</v>
      </c>
      <c r="C155" s="17">
        <v>182.19</v>
      </c>
      <c r="D155" s="17">
        <v>18</v>
      </c>
      <c r="E155" s="17">
        <v>28</v>
      </c>
      <c r="F155" s="17">
        <v>28</v>
      </c>
      <c r="G155" s="13">
        <f t="shared" si="48"/>
        <v>9.8797958175531039E-2</v>
      </c>
      <c r="H155" s="14">
        <f t="shared" si="49"/>
        <v>0.15368571271749273</v>
      </c>
      <c r="I155" s="14">
        <f t="shared" si="50"/>
        <v>0.15368571271749273</v>
      </c>
      <c r="J155" s="15">
        <v>5</v>
      </c>
      <c r="K155" s="11">
        <f t="shared" si="44"/>
        <v>1.4</v>
      </c>
      <c r="L155" s="30">
        <v>1</v>
      </c>
      <c r="M155" s="30">
        <v>1</v>
      </c>
    </row>
    <row r="156" spans="1:13" ht="32.1" customHeight="1" x14ac:dyDescent="0.25">
      <c r="A156" s="76" t="s">
        <v>80</v>
      </c>
      <c r="B156" s="76"/>
      <c r="C156" s="30">
        <f>SUM(C143:C155)</f>
        <v>3239.5099999999998</v>
      </c>
      <c r="D156" s="30">
        <f>SUM(D143:D155)</f>
        <v>424</v>
      </c>
      <c r="E156" s="30">
        <f>SUM(E143:E155)</f>
        <v>490</v>
      </c>
      <c r="F156" s="30">
        <f>SUM(F143:F155)</f>
        <v>490</v>
      </c>
      <c r="G156" s="13">
        <f t="shared" si="48"/>
        <v>0.13088399171479639</v>
      </c>
      <c r="H156" s="14">
        <f t="shared" si="49"/>
        <v>0.15125744325530713</v>
      </c>
      <c r="I156" s="14">
        <f t="shared" si="50"/>
        <v>0.15125744325530713</v>
      </c>
      <c r="J156" s="15"/>
      <c r="K156" s="11">
        <v>20</v>
      </c>
      <c r="L156" s="11">
        <f t="shared" ref="L156:M156" si="51">SUM(L143:L155)</f>
        <v>17</v>
      </c>
      <c r="M156" s="11">
        <f t="shared" si="51"/>
        <v>17</v>
      </c>
    </row>
    <row r="157" spans="1:13" x14ac:dyDescent="0.25">
      <c r="A157" s="76" t="s">
        <v>123</v>
      </c>
      <c r="B157" s="76"/>
      <c r="C157" s="30"/>
      <c r="D157" s="30"/>
      <c r="E157" s="30"/>
      <c r="F157" s="30"/>
      <c r="G157" s="13"/>
      <c r="H157" s="14"/>
      <c r="I157" s="14"/>
      <c r="J157" s="15"/>
      <c r="K157" s="11"/>
      <c r="L157" s="30"/>
      <c r="M157" s="30"/>
    </row>
    <row r="158" spans="1:13" x14ac:dyDescent="0.25">
      <c r="A158" s="16">
        <v>1</v>
      </c>
      <c r="B158" s="16" t="s">
        <v>81</v>
      </c>
      <c r="C158" s="17">
        <v>544.51</v>
      </c>
      <c r="D158" s="17">
        <v>130</v>
      </c>
      <c r="E158" s="17">
        <v>120</v>
      </c>
      <c r="F158" s="17">
        <v>120</v>
      </c>
      <c r="G158" s="13">
        <f>D158/C158</f>
        <v>0.23874676314484583</v>
      </c>
      <c r="H158" s="14">
        <f>E158/C158</f>
        <v>0.22038162751831922</v>
      </c>
      <c r="I158" s="14">
        <f>F158/C158</f>
        <v>0.22038162751831922</v>
      </c>
      <c r="J158" s="15">
        <v>5</v>
      </c>
      <c r="K158" s="11">
        <f t="shared" si="44"/>
        <v>6</v>
      </c>
      <c r="L158" s="30">
        <v>3</v>
      </c>
      <c r="M158" s="30">
        <v>3</v>
      </c>
    </row>
    <row r="159" spans="1:13" x14ac:dyDescent="0.25">
      <c r="A159" s="16">
        <v>2</v>
      </c>
      <c r="B159" s="16" t="s">
        <v>196</v>
      </c>
      <c r="C159" s="17"/>
      <c r="D159" s="17"/>
      <c r="E159" s="17"/>
      <c r="F159" s="17"/>
      <c r="G159" s="13"/>
      <c r="H159" s="14"/>
      <c r="I159" s="14"/>
      <c r="J159" s="15"/>
      <c r="K159" s="11"/>
      <c r="L159" s="30"/>
      <c r="M159" s="30"/>
    </row>
    <row r="160" spans="1:13" x14ac:dyDescent="0.25">
      <c r="A160" s="16"/>
      <c r="B160" s="16" t="s">
        <v>197</v>
      </c>
      <c r="C160" s="17">
        <v>330.44</v>
      </c>
      <c r="D160" s="17">
        <v>35</v>
      </c>
      <c r="E160" s="17">
        <v>30</v>
      </c>
      <c r="F160" s="17">
        <v>30</v>
      </c>
      <c r="G160" s="13">
        <f t="shared" ref="G160:G168" si="52">D160/C160</f>
        <v>0.10591938022031232</v>
      </c>
      <c r="H160" s="14">
        <f t="shared" ref="H160:H168" si="53">E160/C160</f>
        <v>9.0788040188839125E-2</v>
      </c>
      <c r="I160" s="14">
        <f t="shared" ref="I160:I168" si="54">F160/C160</f>
        <v>9.0788040188839125E-2</v>
      </c>
      <c r="J160" s="15">
        <v>5</v>
      </c>
      <c r="K160" s="11">
        <f t="shared" si="44"/>
        <v>1.5</v>
      </c>
      <c r="L160" s="30">
        <v>1</v>
      </c>
      <c r="M160" s="30">
        <v>1</v>
      </c>
    </row>
    <row r="161" spans="1:15" x14ac:dyDescent="0.25">
      <c r="A161" s="16">
        <v>3</v>
      </c>
      <c r="B161" s="16" t="s">
        <v>82</v>
      </c>
      <c r="C161" s="17">
        <v>157.74</v>
      </c>
      <c r="D161" s="17">
        <v>25</v>
      </c>
      <c r="E161" s="17">
        <v>22</v>
      </c>
      <c r="F161" s="17">
        <v>22</v>
      </c>
      <c r="G161" s="13">
        <f t="shared" si="52"/>
        <v>0.15848865221250158</v>
      </c>
      <c r="H161" s="14">
        <f t="shared" si="53"/>
        <v>0.1394700139470014</v>
      </c>
      <c r="I161" s="14">
        <f t="shared" si="54"/>
        <v>0.1394700139470014</v>
      </c>
      <c r="J161" s="15">
        <v>5</v>
      </c>
      <c r="K161" s="11">
        <f t="shared" si="44"/>
        <v>1.1000000000000001</v>
      </c>
      <c r="L161" s="30">
        <v>1</v>
      </c>
      <c r="M161" s="30">
        <v>1</v>
      </c>
    </row>
    <row r="162" spans="1:15" x14ac:dyDescent="0.25">
      <c r="A162" s="16">
        <v>4</v>
      </c>
      <c r="B162" s="16" t="s">
        <v>83</v>
      </c>
      <c r="C162" s="17">
        <v>41.97</v>
      </c>
      <c r="D162" s="17">
        <v>12</v>
      </c>
      <c r="E162" s="17">
        <v>11</v>
      </c>
      <c r="F162" s="17">
        <v>11</v>
      </c>
      <c r="G162" s="13">
        <f t="shared" si="52"/>
        <v>0.28591851322373124</v>
      </c>
      <c r="H162" s="14">
        <f t="shared" si="53"/>
        <v>0.26209197045508698</v>
      </c>
      <c r="I162" s="14">
        <f t="shared" si="54"/>
        <v>0.26209197045508698</v>
      </c>
      <c r="J162" s="15">
        <v>0</v>
      </c>
      <c r="K162" s="11">
        <f t="shared" si="44"/>
        <v>0</v>
      </c>
      <c r="L162" s="30">
        <v>0</v>
      </c>
      <c r="M162" s="30">
        <v>0</v>
      </c>
    </row>
    <row r="163" spans="1:15" x14ac:dyDescent="0.25">
      <c r="A163" s="16">
        <v>5</v>
      </c>
      <c r="B163" s="16" t="s">
        <v>84</v>
      </c>
      <c r="C163" s="17">
        <v>23.28</v>
      </c>
      <c r="D163" s="17">
        <v>6</v>
      </c>
      <c r="E163" s="17">
        <v>6</v>
      </c>
      <c r="F163" s="17">
        <v>6</v>
      </c>
      <c r="G163" s="13">
        <f t="shared" si="52"/>
        <v>0.25773195876288657</v>
      </c>
      <c r="H163" s="14">
        <f t="shared" si="53"/>
        <v>0.25773195876288657</v>
      </c>
      <c r="I163" s="14">
        <f t="shared" si="54"/>
        <v>0.25773195876288657</v>
      </c>
      <c r="J163" s="15">
        <v>0</v>
      </c>
      <c r="K163" s="11">
        <f t="shared" si="44"/>
        <v>0</v>
      </c>
      <c r="L163" s="30">
        <v>0</v>
      </c>
      <c r="M163" s="30">
        <v>0</v>
      </c>
    </row>
    <row r="164" spans="1:15" x14ac:dyDescent="0.25">
      <c r="A164" s="16">
        <v>6</v>
      </c>
      <c r="B164" s="16" t="s">
        <v>85</v>
      </c>
      <c r="C164" s="17">
        <v>146.55000000000001</v>
      </c>
      <c r="D164" s="17">
        <v>17</v>
      </c>
      <c r="E164" s="17">
        <v>15</v>
      </c>
      <c r="F164" s="17">
        <v>15</v>
      </c>
      <c r="G164" s="13">
        <f t="shared" si="52"/>
        <v>0.11600136472193789</v>
      </c>
      <c r="H164" s="14">
        <f t="shared" si="53"/>
        <v>0.10235414534288638</v>
      </c>
      <c r="I164" s="14">
        <f t="shared" si="54"/>
        <v>0.10235414534288638</v>
      </c>
      <c r="J164" s="15">
        <v>0</v>
      </c>
      <c r="K164" s="11">
        <f t="shared" si="44"/>
        <v>0</v>
      </c>
      <c r="L164" s="30">
        <v>0</v>
      </c>
      <c r="M164" s="30">
        <v>0</v>
      </c>
    </row>
    <row r="165" spans="1:15" x14ac:dyDescent="0.25">
      <c r="A165" s="16">
        <v>7</v>
      </c>
      <c r="B165" s="16" t="s">
        <v>86</v>
      </c>
      <c r="C165" s="17">
        <v>6.49</v>
      </c>
      <c r="D165" s="17">
        <v>0</v>
      </c>
      <c r="E165" s="17">
        <v>0</v>
      </c>
      <c r="F165" s="17">
        <v>0</v>
      </c>
      <c r="G165" s="13">
        <f t="shared" si="52"/>
        <v>0</v>
      </c>
      <c r="H165" s="14">
        <f t="shared" si="53"/>
        <v>0</v>
      </c>
      <c r="I165" s="14">
        <f t="shared" si="54"/>
        <v>0</v>
      </c>
      <c r="J165" s="15">
        <v>0</v>
      </c>
      <c r="K165" s="11">
        <f t="shared" si="44"/>
        <v>0</v>
      </c>
      <c r="L165" s="30">
        <v>0</v>
      </c>
      <c r="M165" s="30">
        <v>0</v>
      </c>
    </row>
    <row r="166" spans="1:15" x14ac:dyDescent="0.25">
      <c r="A166" s="16">
        <v>8</v>
      </c>
      <c r="B166" s="16" t="s">
        <v>87</v>
      </c>
      <c r="C166" s="17">
        <v>8.93</v>
      </c>
      <c r="D166" s="17">
        <v>0</v>
      </c>
      <c r="E166" s="17">
        <v>0</v>
      </c>
      <c r="F166" s="17">
        <v>0</v>
      </c>
      <c r="G166" s="13">
        <f t="shared" si="52"/>
        <v>0</v>
      </c>
      <c r="H166" s="14">
        <f t="shared" si="53"/>
        <v>0</v>
      </c>
      <c r="I166" s="14">
        <f t="shared" si="54"/>
        <v>0</v>
      </c>
      <c r="J166" s="15">
        <v>0</v>
      </c>
      <c r="K166" s="11">
        <f t="shared" si="44"/>
        <v>0</v>
      </c>
      <c r="L166" s="30">
        <v>0</v>
      </c>
      <c r="M166" s="30">
        <v>0</v>
      </c>
    </row>
    <row r="167" spans="1:15" x14ac:dyDescent="0.25">
      <c r="A167" s="16">
        <v>9</v>
      </c>
      <c r="B167" s="16" t="s">
        <v>172</v>
      </c>
      <c r="C167" s="17">
        <v>16.71</v>
      </c>
      <c r="D167" s="17">
        <v>0</v>
      </c>
      <c r="E167" s="17">
        <v>0</v>
      </c>
      <c r="F167" s="17">
        <v>0</v>
      </c>
      <c r="G167" s="13">
        <f t="shared" si="52"/>
        <v>0</v>
      </c>
      <c r="H167" s="14">
        <f t="shared" si="53"/>
        <v>0</v>
      </c>
      <c r="I167" s="14">
        <f t="shared" si="54"/>
        <v>0</v>
      </c>
      <c r="J167" s="15">
        <v>0</v>
      </c>
      <c r="K167" s="11">
        <f t="shared" si="44"/>
        <v>0</v>
      </c>
      <c r="L167" s="30">
        <v>0</v>
      </c>
      <c r="M167" s="30">
        <v>0</v>
      </c>
    </row>
    <row r="168" spans="1:15" ht="33" customHeight="1" x14ac:dyDescent="0.25">
      <c r="A168" s="76" t="s">
        <v>88</v>
      </c>
      <c r="B168" s="76"/>
      <c r="C168" s="30">
        <f>SUM(C158:C167)</f>
        <v>1276.6200000000001</v>
      </c>
      <c r="D168" s="30">
        <f t="shared" ref="D168:E168" si="55">SUM(D158:D167)</f>
        <v>225</v>
      </c>
      <c r="E168" s="30">
        <f t="shared" si="55"/>
        <v>204</v>
      </c>
      <c r="F168" s="30">
        <f t="shared" ref="F168" si="56">SUM(F158:F167)</f>
        <v>204</v>
      </c>
      <c r="G168" s="13">
        <f t="shared" si="52"/>
        <v>0.17624665131362502</v>
      </c>
      <c r="H168" s="14">
        <f t="shared" si="53"/>
        <v>0.15979696385768669</v>
      </c>
      <c r="I168" s="14">
        <f t="shared" si="54"/>
        <v>0.15979696385768669</v>
      </c>
      <c r="J168" s="15"/>
      <c r="K168" s="11">
        <v>8</v>
      </c>
      <c r="L168" s="11">
        <f t="shared" ref="L168:M168" si="57">SUM(L158:L167)</f>
        <v>5</v>
      </c>
      <c r="M168" s="11">
        <f t="shared" si="57"/>
        <v>5</v>
      </c>
    </row>
    <row r="169" spans="1:15" x14ac:dyDescent="0.25">
      <c r="A169" s="79" t="s">
        <v>117</v>
      </c>
      <c r="B169" s="80"/>
      <c r="C169" s="30"/>
      <c r="D169" s="30"/>
      <c r="E169" s="30"/>
      <c r="F169" s="30"/>
      <c r="G169" s="13"/>
      <c r="H169" s="14"/>
      <c r="I169" s="14"/>
      <c r="J169" s="15"/>
      <c r="K169" s="11"/>
      <c r="L169" s="30"/>
      <c r="M169" s="30"/>
    </row>
    <row r="170" spans="1:15" x14ac:dyDescent="0.25">
      <c r="A170" s="30">
        <v>1</v>
      </c>
      <c r="B170" s="23" t="s">
        <v>118</v>
      </c>
      <c r="C170" s="17">
        <v>446.08</v>
      </c>
      <c r="D170" s="17">
        <v>130</v>
      </c>
      <c r="E170" s="17">
        <v>155</v>
      </c>
      <c r="F170" s="17">
        <v>155</v>
      </c>
      <c r="G170" s="13">
        <f t="shared" ref="G170:G175" si="58">D170/C170</f>
        <v>0.29142754662840747</v>
      </c>
      <c r="H170" s="14">
        <f t="shared" ref="H170:H175" si="59">E170/C170</f>
        <v>0.3474713055954089</v>
      </c>
      <c r="I170" s="14">
        <f t="shared" ref="I170:I175" si="60">F170/C170</f>
        <v>0.3474713055954089</v>
      </c>
      <c r="J170" s="15">
        <v>5</v>
      </c>
      <c r="K170" s="11">
        <f t="shared" si="44"/>
        <v>7.75</v>
      </c>
      <c r="L170" s="30">
        <v>3</v>
      </c>
      <c r="M170" s="30">
        <v>3</v>
      </c>
    </row>
    <row r="171" spans="1:15" x14ac:dyDescent="0.25">
      <c r="A171" s="30">
        <v>2</v>
      </c>
      <c r="B171" s="23" t="s">
        <v>119</v>
      </c>
      <c r="C171" s="17">
        <v>1688.35</v>
      </c>
      <c r="D171" s="17">
        <v>167</v>
      </c>
      <c r="E171" s="17">
        <v>140</v>
      </c>
      <c r="F171" s="17">
        <v>140</v>
      </c>
      <c r="G171" s="13">
        <f t="shared" si="58"/>
        <v>9.8913140047975842E-2</v>
      </c>
      <c r="H171" s="14">
        <f t="shared" si="59"/>
        <v>8.29211952498001E-2</v>
      </c>
      <c r="I171" s="14">
        <f t="shared" si="60"/>
        <v>8.29211952498001E-2</v>
      </c>
      <c r="J171" s="15">
        <v>5</v>
      </c>
      <c r="K171" s="11">
        <f t="shared" si="44"/>
        <v>7</v>
      </c>
      <c r="L171" s="30">
        <v>4</v>
      </c>
      <c r="M171" s="30">
        <v>4</v>
      </c>
    </row>
    <row r="172" spans="1:15" s="2" customFormat="1" x14ac:dyDescent="0.25">
      <c r="A172" s="30">
        <v>3</v>
      </c>
      <c r="B172" s="23" t="s">
        <v>120</v>
      </c>
      <c r="C172" s="17">
        <v>369.64</v>
      </c>
      <c r="D172" s="17">
        <v>46</v>
      </c>
      <c r="E172" s="17">
        <v>44</v>
      </c>
      <c r="F172" s="17">
        <v>44</v>
      </c>
      <c r="G172" s="13">
        <f t="shared" si="58"/>
        <v>0.12444540634130506</v>
      </c>
      <c r="H172" s="14">
        <f t="shared" si="59"/>
        <v>0.11903473650037875</v>
      </c>
      <c r="I172" s="14">
        <f t="shared" si="60"/>
        <v>0.11903473650037875</v>
      </c>
      <c r="J172" s="15">
        <v>5</v>
      </c>
      <c r="K172" s="11">
        <f t="shared" si="44"/>
        <v>2.2000000000000002</v>
      </c>
      <c r="L172" s="30">
        <v>1</v>
      </c>
      <c r="M172" s="30">
        <v>1</v>
      </c>
      <c r="N172"/>
      <c r="O172"/>
    </row>
    <row r="173" spans="1:15" s="2" customFormat="1" x14ac:dyDescent="0.25">
      <c r="A173" s="30">
        <v>4</v>
      </c>
      <c r="B173" s="16" t="s">
        <v>172</v>
      </c>
      <c r="C173" s="17">
        <v>6.27</v>
      </c>
      <c r="D173" s="17">
        <v>4</v>
      </c>
      <c r="E173" s="17">
        <v>2</v>
      </c>
      <c r="F173" s="17">
        <v>2</v>
      </c>
      <c r="G173" s="13">
        <f t="shared" si="58"/>
        <v>0.63795853269537484</v>
      </c>
      <c r="H173" s="14">
        <f t="shared" si="59"/>
        <v>0.31897926634768742</v>
      </c>
      <c r="I173" s="14">
        <f t="shared" si="60"/>
        <v>0.31897926634768742</v>
      </c>
      <c r="J173" s="15">
        <v>0</v>
      </c>
      <c r="K173" s="11">
        <f t="shared" si="44"/>
        <v>0</v>
      </c>
      <c r="L173" s="30">
        <v>0</v>
      </c>
      <c r="M173" s="30">
        <v>0</v>
      </c>
      <c r="N173"/>
      <c r="O173"/>
    </row>
    <row r="174" spans="1:15" s="2" customFormat="1" x14ac:dyDescent="0.25">
      <c r="A174" s="30">
        <v>5</v>
      </c>
      <c r="B174" s="21" t="s">
        <v>155</v>
      </c>
      <c r="C174" s="17">
        <v>297.27999999999997</v>
      </c>
      <c r="D174" s="17">
        <v>28</v>
      </c>
      <c r="E174" s="17">
        <v>44</v>
      </c>
      <c r="F174" s="17">
        <v>44</v>
      </c>
      <c r="G174" s="13">
        <f t="shared" si="58"/>
        <v>9.4187298170075359E-2</v>
      </c>
      <c r="H174" s="14">
        <f t="shared" si="59"/>
        <v>0.14800861141011842</v>
      </c>
      <c r="I174" s="14">
        <f t="shared" si="60"/>
        <v>0.14800861141011842</v>
      </c>
      <c r="J174" s="15">
        <v>0</v>
      </c>
      <c r="K174" s="11">
        <f t="shared" si="44"/>
        <v>0</v>
      </c>
      <c r="L174" s="30">
        <v>0</v>
      </c>
      <c r="M174" s="30">
        <v>0</v>
      </c>
      <c r="N174"/>
      <c r="O174"/>
    </row>
    <row r="175" spans="1:15" ht="29.45" customHeight="1" x14ac:dyDescent="0.25">
      <c r="A175" s="81" t="s">
        <v>121</v>
      </c>
      <c r="B175" s="82"/>
      <c r="C175" s="30">
        <f>SUM(C170:C174)</f>
        <v>2807.62</v>
      </c>
      <c r="D175" s="30">
        <f t="shared" ref="D175:E175" si="61">SUM(D170:D174)</f>
        <v>375</v>
      </c>
      <c r="E175" s="30">
        <f t="shared" si="61"/>
        <v>385</v>
      </c>
      <c r="F175" s="30">
        <f t="shared" ref="F175" si="62">SUM(F170:F174)</f>
        <v>385</v>
      </c>
      <c r="G175" s="13">
        <f t="shared" si="58"/>
        <v>0.13356508359393365</v>
      </c>
      <c r="H175" s="14">
        <f t="shared" si="59"/>
        <v>0.13712681915643857</v>
      </c>
      <c r="I175" s="14">
        <f t="shared" si="60"/>
        <v>0.13712681915643857</v>
      </c>
      <c r="J175" s="15"/>
      <c r="K175" s="11">
        <v>16</v>
      </c>
      <c r="L175" s="11">
        <f t="shared" ref="L175:M175" si="63">SUM(L170:L174)</f>
        <v>8</v>
      </c>
      <c r="M175" s="11">
        <f t="shared" si="63"/>
        <v>8</v>
      </c>
    </row>
    <row r="176" spans="1:15" x14ac:dyDescent="0.25">
      <c r="A176" s="76" t="s">
        <v>89</v>
      </c>
      <c r="B176" s="76"/>
      <c r="C176" s="30"/>
      <c r="D176" s="30"/>
      <c r="E176" s="30"/>
      <c r="F176" s="30"/>
      <c r="G176" s="13"/>
      <c r="H176" s="14"/>
      <c r="I176" s="14"/>
      <c r="J176" s="15"/>
      <c r="K176" s="11"/>
      <c r="L176" s="30"/>
      <c r="M176" s="30"/>
    </row>
    <row r="177" spans="1:13" x14ac:dyDescent="0.25">
      <c r="A177" s="16">
        <v>1</v>
      </c>
      <c r="B177" s="16" t="s">
        <v>198</v>
      </c>
      <c r="C177" s="17">
        <v>565.37</v>
      </c>
      <c r="D177" s="17">
        <v>35</v>
      </c>
      <c r="E177" s="17">
        <v>41</v>
      </c>
      <c r="F177" s="17">
        <v>41</v>
      </c>
      <c r="G177" s="13">
        <f t="shared" ref="G177:G187" si="64">D177/C177</f>
        <v>6.19063622052815E-2</v>
      </c>
      <c r="H177" s="14">
        <f t="shared" ref="H177:H187" si="65">E177/C177</f>
        <v>7.251888144047261E-2</v>
      </c>
      <c r="I177" s="14">
        <f t="shared" ref="I177:I187" si="66">F177/C177</f>
        <v>7.251888144047261E-2</v>
      </c>
      <c r="J177" s="15">
        <v>5</v>
      </c>
      <c r="K177" s="11">
        <f t="shared" si="44"/>
        <v>2.0499999999999998</v>
      </c>
      <c r="L177" s="30">
        <v>1</v>
      </c>
      <c r="M177" s="30">
        <v>1</v>
      </c>
    </row>
    <row r="178" spans="1:13" x14ac:dyDescent="0.25">
      <c r="A178" s="16">
        <v>2</v>
      </c>
      <c r="B178" s="16" t="s">
        <v>90</v>
      </c>
      <c r="C178" s="17">
        <v>2783.67</v>
      </c>
      <c r="D178" s="17">
        <v>105</v>
      </c>
      <c r="E178" s="17">
        <v>132</v>
      </c>
      <c r="F178" s="17">
        <v>132</v>
      </c>
      <c r="G178" s="13">
        <f t="shared" si="64"/>
        <v>3.7719988360689308E-2</v>
      </c>
      <c r="H178" s="14">
        <f t="shared" si="65"/>
        <v>4.741941393915227E-2</v>
      </c>
      <c r="I178" s="14">
        <f t="shared" si="66"/>
        <v>4.741941393915227E-2</v>
      </c>
      <c r="J178" s="15">
        <v>5</v>
      </c>
      <c r="K178" s="11">
        <f t="shared" si="44"/>
        <v>6.6</v>
      </c>
      <c r="L178" s="30">
        <v>2</v>
      </c>
      <c r="M178" s="30">
        <v>2</v>
      </c>
    </row>
    <row r="179" spans="1:13" x14ac:dyDescent="0.25">
      <c r="A179" s="16">
        <v>3</v>
      </c>
      <c r="B179" s="16" t="s">
        <v>199</v>
      </c>
      <c r="C179" s="17">
        <v>1038.68</v>
      </c>
      <c r="D179" s="17">
        <v>236</v>
      </c>
      <c r="E179" s="17">
        <v>312</v>
      </c>
      <c r="F179" s="17">
        <v>312</v>
      </c>
      <c r="G179" s="13">
        <f t="shared" si="64"/>
        <v>0.22721146070011936</v>
      </c>
      <c r="H179" s="14">
        <f t="shared" si="65"/>
        <v>0.30038125312897135</v>
      </c>
      <c r="I179" s="14">
        <f t="shared" si="66"/>
        <v>0.30038125312897135</v>
      </c>
      <c r="J179" s="15">
        <v>5</v>
      </c>
      <c r="K179" s="11">
        <f t="shared" si="44"/>
        <v>15.6</v>
      </c>
      <c r="L179" s="30">
        <v>12</v>
      </c>
      <c r="M179" s="30">
        <v>12</v>
      </c>
    </row>
    <row r="180" spans="1:13" x14ac:dyDescent="0.25">
      <c r="A180" s="16">
        <v>4</v>
      </c>
      <c r="B180" s="16" t="s">
        <v>200</v>
      </c>
      <c r="C180" s="17">
        <v>53.7</v>
      </c>
      <c r="D180" s="17">
        <v>7</v>
      </c>
      <c r="E180" s="17">
        <v>60</v>
      </c>
      <c r="F180" s="17">
        <v>60</v>
      </c>
      <c r="G180" s="13">
        <f t="shared" si="64"/>
        <v>0.13035381750465549</v>
      </c>
      <c r="H180" s="14">
        <f t="shared" si="65"/>
        <v>1.1173184357541899</v>
      </c>
      <c r="I180" s="14">
        <f t="shared" si="66"/>
        <v>1.1173184357541899</v>
      </c>
      <c r="J180" s="15">
        <v>5</v>
      </c>
      <c r="K180" s="11">
        <f t="shared" si="44"/>
        <v>3</v>
      </c>
      <c r="L180" s="30">
        <v>3</v>
      </c>
      <c r="M180" s="30">
        <v>3</v>
      </c>
    </row>
    <row r="181" spans="1:13" x14ac:dyDescent="0.25">
      <c r="A181" s="16">
        <v>5</v>
      </c>
      <c r="B181" s="16" t="s">
        <v>201</v>
      </c>
      <c r="C181" s="17">
        <v>174.64</v>
      </c>
      <c r="D181" s="17">
        <v>12</v>
      </c>
      <c r="E181" s="17">
        <v>12</v>
      </c>
      <c r="F181" s="17">
        <v>12</v>
      </c>
      <c r="G181" s="13">
        <f t="shared" si="64"/>
        <v>6.8712780577187368E-2</v>
      </c>
      <c r="H181" s="14">
        <f t="shared" si="65"/>
        <v>6.8712780577187368E-2</v>
      </c>
      <c r="I181" s="14">
        <f t="shared" si="66"/>
        <v>6.8712780577187368E-2</v>
      </c>
      <c r="J181" s="15">
        <v>0</v>
      </c>
      <c r="K181" s="11">
        <f t="shared" si="44"/>
        <v>0</v>
      </c>
      <c r="L181" s="30">
        <v>0</v>
      </c>
      <c r="M181" s="30">
        <v>0</v>
      </c>
    </row>
    <row r="182" spans="1:13" x14ac:dyDescent="0.25">
      <c r="A182" s="16">
        <v>6</v>
      </c>
      <c r="B182" s="16" t="s">
        <v>222</v>
      </c>
      <c r="C182" s="17">
        <v>22.56</v>
      </c>
      <c r="D182" s="17">
        <v>9</v>
      </c>
      <c r="E182" s="17">
        <v>3</v>
      </c>
      <c r="F182" s="17">
        <v>3</v>
      </c>
      <c r="G182" s="13">
        <f t="shared" si="64"/>
        <v>0.39893617021276601</v>
      </c>
      <c r="H182" s="14">
        <f t="shared" si="65"/>
        <v>0.13297872340425532</v>
      </c>
      <c r="I182" s="14">
        <f t="shared" si="66"/>
        <v>0.13297872340425532</v>
      </c>
      <c r="J182" s="15">
        <v>0</v>
      </c>
      <c r="K182" s="11">
        <f t="shared" si="44"/>
        <v>0</v>
      </c>
      <c r="L182" s="30">
        <v>0</v>
      </c>
      <c r="M182" s="30">
        <v>0</v>
      </c>
    </row>
    <row r="183" spans="1:13" x14ac:dyDescent="0.25">
      <c r="A183" s="16">
        <v>7</v>
      </c>
      <c r="B183" s="16" t="s">
        <v>223</v>
      </c>
      <c r="C183" s="17">
        <v>105.15</v>
      </c>
      <c r="D183" s="17">
        <v>4</v>
      </c>
      <c r="E183" s="17">
        <v>14</v>
      </c>
      <c r="F183" s="17">
        <v>14</v>
      </c>
      <c r="G183" s="13">
        <f t="shared" si="64"/>
        <v>3.8040893961008085E-2</v>
      </c>
      <c r="H183" s="14">
        <f t="shared" si="65"/>
        <v>0.13314312886352828</v>
      </c>
      <c r="I183" s="14">
        <f t="shared" si="66"/>
        <v>0.13314312886352828</v>
      </c>
      <c r="J183" s="15">
        <v>0</v>
      </c>
      <c r="K183" s="11">
        <f t="shared" si="44"/>
        <v>0</v>
      </c>
      <c r="L183" s="30">
        <v>0</v>
      </c>
      <c r="M183" s="30">
        <v>0</v>
      </c>
    </row>
    <row r="184" spans="1:13" x14ac:dyDescent="0.25">
      <c r="A184" s="16">
        <v>8</v>
      </c>
      <c r="B184" s="16" t="s">
        <v>91</v>
      </c>
      <c r="C184" s="17">
        <v>196.58</v>
      </c>
      <c r="D184" s="17">
        <v>22</v>
      </c>
      <c r="E184" s="17">
        <v>21</v>
      </c>
      <c r="F184" s="17">
        <v>21</v>
      </c>
      <c r="G184" s="13">
        <f t="shared" si="64"/>
        <v>0.11191372469223725</v>
      </c>
      <c r="H184" s="14">
        <f t="shared" si="65"/>
        <v>0.10682673720622647</v>
      </c>
      <c r="I184" s="14">
        <f t="shared" si="66"/>
        <v>0.10682673720622647</v>
      </c>
      <c r="J184" s="15">
        <v>5</v>
      </c>
      <c r="K184" s="11">
        <f t="shared" si="44"/>
        <v>1.05</v>
      </c>
      <c r="L184" s="30">
        <v>1</v>
      </c>
      <c r="M184" s="30">
        <v>1</v>
      </c>
    </row>
    <row r="185" spans="1:13" x14ac:dyDescent="0.25">
      <c r="A185" s="16">
        <v>9</v>
      </c>
      <c r="B185" s="16" t="s">
        <v>172</v>
      </c>
      <c r="C185" s="17">
        <v>835.58</v>
      </c>
      <c r="D185" s="17">
        <v>70</v>
      </c>
      <c r="E185" s="17">
        <v>198</v>
      </c>
      <c r="F185" s="17">
        <v>198</v>
      </c>
      <c r="G185" s="13">
        <f t="shared" si="64"/>
        <v>8.3774144905335218E-2</v>
      </c>
      <c r="H185" s="14">
        <f t="shared" si="65"/>
        <v>0.23696115273223389</v>
      </c>
      <c r="I185" s="14">
        <f t="shared" si="66"/>
        <v>0.23696115273223389</v>
      </c>
      <c r="J185" s="15">
        <v>5</v>
      </c>
      <c r="K185" s="11">
        <f t="shared" si="44"/>
        <v>9.9</v>
      </c>
      <c r="L185" s="30">
        <v>9</v>
      </c>
      <c r="M185" s="30">
        <v>9</v>
      </c>
    </row>
    <row r="186" spans="1:13" x14ac:dyDescent="0.25">
      <c r="A186" s="16">
        <v>10</v>
      </c>
      <c r="B186" s="16" t="s">
        <v>156</v>
      </c>
      <c r="C186" s="17">
        <v>115.6</v>
      </c>
      <c r="D186" s="17">
        <v>14</v>
      </c>
      <c r="E186" s="17">
        <v>16</v>
      </c>
      <c r="F186" s="17">
        <v>16</v>
      </c>
      <c r="G186" s="13">
        <f t="shared" si="64"/>
        <v>0.12110726643598617</v>
      </c>
      <c r="H186" s="14">
        <f t="shared" si="65"/>
        <v>0.13840830449826991</v>
      </c>
      <c r="I186" s="14">
        <f t="shared" si="66"/>
        <v>0.13840830449826991</v>
      </c>
      <c r="J186" s="15">
        <v>0</v>
      </c>
      <c r="K186" s="11">
        <f t="shared" si="44"/>
        <v>0</v>
      </c>
      <c r="L186" s="30">
        <v>0</v>
      </c>
      <c r="M186" s="30">
        <v>0</v>
      </c>
    </row>
    <row r="187" spans="1:13" ht="32.450000000000003" customHeight="1" x14ac:dyDescent="0.25">
      <c r="A187" s="76" t="s">
        <v>92</v>
      </c>
      <c r="B187" s="76"/>
      <c r="C187" s="30">
        <f>SUM(C177:C186)</f>
        <v>5891.5300000000007</v>
      </c>
      <c r="D187" s="30">
        <f>SUM(D177:D186)</f>
        <v>514</v>
      </c>
      <c r="E187" s="30">
        <f>SUM(E177:E186)</f>
        <v>809</v>
      </c>
      <c r="F187" s="30">
        <f>SUM(F177:F186)</f>
        <v>809</v>
      </c>
      <c r="G187" s="13">
        <f t="shared" si="64"/>
        <v>8.7243890805953628E-2</v>
      </c>
      <c r="H187" s="14">
        <f t="shared" si="65"/>
        <v>0.13731577366151065</v>
      </c>
      <c r="I187" s="14">
        <f t="shared" si="66"/>
        <v>0.13731577366151065</v>
      </c>
      <c r="J187" s="15"/>
      <c r="K187" s="11">
        <v>40</v>
      </c>
      <c r="L187" s="11">
        <f>SUM(L177:L186)</f>
        <v>28</v>
      </c>
      <c r="M187" s="11">
        <f>SUM(M177:M186)</f>
        <v>28</v>
      </c>
    </row>
    <row r="188" spans="1:13" x14ac:dyDescent="0.25">
      <c r="A188" s="76" t="s">
        <v>93</v>
      </c>
      <c r="B188" s="76"/>
      <c r="C188" s="30"/>
      <c r="D188" s="30"/>
      <c r="E188" s="30"/>
      <c r="F188" s="30"/>
      <c r="G188" s="13"/>
      <c r="H188" s="14"/>
      <c r="I188" s="14"/>
      <c r="J188" s="15"/>
      <c r="K188" s="11"/>
      <c r="L188" s="30"/>
      <c r="M188" s="30"/>
    </row>
    <row r="189" spans="1:13" x14ac:dyDescent="0.25">
      <c r="A189" s="16">
        <v>1</v>
      </c>
      <c r="B189" s="16" t="s">
        <v>202</v>
      </c>
      <c r="C189" s="17"/>
      <c r="D189" s="17"/>
      <c r="E189" s="17"/>
      <c r="F189" s="17"/>
      <c r="G189" s="13"/>
      <c r="H189" s="14"/>
      <c r="I189" s="14"/>
      <c r="J189" s="15"/>
      <c r="K189" s="11"/>
      <c r="L189" s="30"/>
      <c r="M189" s="30"/>
    </row>
    <row r="190" spans="1:13" x14ac:dyDescent="0.25">
      <c r="A190" s="16"/>
      <c r="B190" s="16" t="s">
        <v>203</v>
      </c>
      <c r="C190" s="17">
        <v>794.3</v>
      </c>
      <c r="D190" s="17">
        <v>133</v>
      </c>
      <c r="E190" s="17">
        <v>199</v>
      </c>
      <c r="F190" s="17">
        <v>199</v>
      </c>
      <c r="G190" s="13">
        <f>D190/C190</f>
        <v>0.16744303160015109</v>
      </c>
      <c r="H190" s="14">
        <f>E190/C190</f>
        <v>0.25053506231902306</v>
      </c>
      <c r="I190" s="14">
        <f>F190/C190</f>
        <v>0.25053506231902306</v>
      </c>
      <c r="J190" s="15">
        <v>5</v>
      </c>
      <c r="K190" s="11">
        <f t="shared" si="44"/>
        <v>9.9499999999999993</v>
      </c>
      <c r="L190" s="30">
        <v>5</v>
      </c>
      <c r="M190" s="30">
        <v>5</v>
      </c>
    </row>
    <row r="191" spans="1:13" x14ac:dyDescent="0.25">
      <c r="A191" s="16"/>
      <c r="B191" s="16" t="s">
        <v>204</v>
      </c>
      <c r="C191" s="17">
        <v>374.1</v>
      </c>
      <c r="D191" s="17">
        <v>70</v>
      </c>
      <c r="E191" s="17">
        <v>151</v>
      </c>
      <c r="F191" s="17">
        <v>151</v>
      </c>
      <c r="G191" s="13">
        <f>D191/C191</f>
        <v>0.18711574445335472</v>
      </c>
      <c r="H191" s="14">
        <f>E191/C191</f>
        <v>0.40363539160652229</v>
      </c>
      <c r="I191" s="14">
        <f>F191/C191</f>
        <v>0.40363539160652229</v>
      </c>
      <c r="J191" s="15">
        <v>5</v>
      </c>
      <c r="K191" s="11">
        <f t="shared" si="44"/>
        <v>7.55</v>
      </c>
      <c r="L191" s="30">
        <v>4</v>
      </c>
      <c r="M191" s="30">
        <v>4</v>
      </c>
    </row>
    <row r="192" spans="1:13" x14ac:dyDescent="0.25">
      <c r="A192" s="16">
        <v>2</v>
      </c>
      <c r="B192" s="16" t="s">
        <v>157</v>
      </c>
      <c r="C192" s="17"/>
      <c r="D192" s="17"/>
      <c r="E192" s="17"/>
      <c r="F192" s="17"/>
      <c r="G192" s="13"/>
      <c r="H192" s="14"/>
      <c r="I192" s="14"/>
      <c r="J192" s="15"/>
      <c r="K192" s="11"/>
      <c r="L192" s="30"/>
      <c r="M192" s="30"/>
    </row>
    <row r="193" spans="1:13" x14ac:dyDescent="0.25">
      <c r="A193" s="16"/>
      <c r="B193" s="16" t="s">
        <v>158</v>
      </c>
      <c r="C193" s="17">
        <v>36.26</v>
      </c>
      <c r="D193" s="17">
        <v>6</v>
      </c>
      <c r="E193" s="17">
        <v>5</v>
      </c>
      <c r="F193" s="17">
        <v>5</v>
      </c>
      <c r="G193" s="13">
        <f>D193/C193</f>
        <v>0.16547159404302261</v>
      </c>
      <c r="H193" s="14">
        <f>E193/C193</f>
        <v>0.13789299503585217</v>
      </c>
      <c r="I193" s="14">
        <f>F193/C193</f>
        <v>0.13789299503585217</v>
      </c>
      <c r="J193" s="15">
        <v>0</v>
      </c>
      <c r="K193" s="11">
        <f t="shared" si="44"/>
        <v>0</v>
      </c>
      <c r="L193" s="30">
        <v>0</v>
      </c>
      <c r="M193" s="30">
        <v>0</v>
      </c>
    </row>
    <row r="194" spans="1:13" x14ac:dyDescent="0.25">
      <c r="A194" s="16"/>
      <c r="B194" s="16" t="s">
        <v>159</v>
      </c>
      <c r="C194" s="17">
        <v>39.700000000000003</v>
      </c>
      <c r="D194" s="17">
        <v>6</v>
      </c>
      <c r="E194" s="17">
        <v>5</v>
      </c>
      <c r="F194" s="17">
        <v>5</v>
      </c>
      <c r="G194" s="13">
        <f>D194/C194</f>
        <v>0.15113350125944583</v>
      </c>
      <c r="H194" s="14">
        <f>E194/C194</f>
        <v>0.12594458438287154</v>
      </c>
      <c r="I194" s="14">
        <f>F194/C194</f>
        <v>0.12594458438287154</v>
      </c>
      <c r="J194" s="15">
        <v>0</v>
      </c>
      <c r="K194" s="11">
        <f t="shared" si="44"/>
        <v>0</v>
      </c>
      <c r="L194" s="30">
        <v>0</v>
      </c>
      <c r="M194" s="30">
        <v>0</v>
      </c>
    </row>
    <row r="195" spans="1:13" x14ac:dyDescent="0.25">
      <c r="A195" s="16"/>
      <c r="B195" s="16" t="s">
        <v>160</v>
      </c>
      <c r="C195" s="17">
        <v>33.53</v>
      </c>
      <c r="D195" s="17">
        <v>4</v>
      </c>
      <c r="E195" s="17">
        <v>9</v>
      </c>
      <c r="F195" s="17">
        <v>9</v>
      </c>
      <c r="G195" s="13">
        <f>D195/C195</f>
        <v>0.11929615269907545</v>
      </c>
      <c r="H195" s="14">
        <f>E195/C195</f>
        <v>0.26841634357291977</v>
      </c>
      <c r="I195" s="14">
        <f>F195/C195</f>
        <v>0.26841634357291977</v>
      </c>
      <c r="J195" s="15">
        <v>0</v>
      </c>
      <c r="K195" s="11">
        <f t="shared" si="44"/>
        <v>0</v>
      </c>
      <c r="L195" s="30">
        <v>0</v>
      </c>
      <c r="M195" s="30">
        <v>0</v>
      </c>
    </row>
    <row r="196" spans="1:13" x14ac:dyDescent="0.25">
      <c r="A196" s="16"/>
      <c r="B196" s="16" t="s">
        <v>161</v>
      </c>
      <c r="C196" s="17">
        <v>46.23</v>
      </c>
      <c r="D196" s="17">
        <v>7</v>
      </c>
      <c r="E196" s="17">
        <v>11</v>
      </c>
      <c r="F196" s="17">
        <v>11</v>
      </c>
      <c r="G196" s="13">
        <f>D196/C196</f>
        <v>0.15141682889898336</v>
      </c>
      <c r="H196" s="14">
        <f>E196/C196</f>
        <v>0.23794073112697384</v>
      </c>
      <c r="I196" s="14">
        <f>F196/C196</f>
        <v>0.23794073112697384</v>
      </c>
      <c r="J196" s="15">
        <v>0</v>
      </c>
      <c r="K196" s="11">
        <f t="shared" si="44"/>
        <v>0</v>
      </c>
      <c r="L196" s="30">
        <v>0</v>
      </c>
      <c r="M196" s="30">
        <v>0</v>
      </c>
    </row>
    <row r="197" spans="1:13" x14ac:dyDescent="0.25">
      <c r="A197" s="16">
        <v>3</v>
      </c>
      <c r="B197" s="16" t="s">
        <v>94</v>
      </c>
      <c r="C197" s="17">
        <v>373.99</v>
      </c>
      <c r="D197" s="17">
        <v>27</v>
      </c>
      <c r="E197" s="17">
        <v>28</v>
      </c>
      <c r="F197" s="17">
        <v>28</v>
      </c>
      <c r="G197" s="13">
        <f>D197/C197</f>
        <v>7.2194443701703248E-2</v>
      </c>
      <c r="H197" s="14">
        <f>E197/C197</f>
        <v>7.4868311986951527E-2</v>
      </c>
      <c r="I197" s="14">
        <f>F197/C197</f>
        <v>7.4868311986951527E-2</v>
      </c>
      <c r="J197" s="15">
        <v>5</v>
      </c>
      <c r="K197" s="11">
        <f t="shared" ref="K197:K230" si="67">J197*F197/100</f>
        <v>1.4</v>
      </c>
      <c r="L197" s="30">
        <v>1</v>
      </c>
      <c r="M197" s="30">
        <v>1</v>
      </c>
    </row>
    <row r="198" spans="1:13" x14ac:dyDescent="0.25">
      <c r="A198" s="16">
        <v>4</v>
      </c>
      <c r="B198" s="16" t="s">
        <v>162</v>
      </c>
      <c r="C198" s="17"/>
      <c r="D198" s="17"/>
      <c r="E198" s="17"/>
      <c r="F198" s="17"/>
      <c r="G198" s="13"/>
      <c r="H198" s="14"/>
      <c r="I198" s="14"/>
      <c r="J198" s="15"/>
      <c r="K198" s="11"/>
      <c r="L198" s="30"/>
      <c r="M198" s="30"/>
    </row>
    <row r="199" spans="1:13" x14ac:dyDescent="0.25">
      <c r="A199" s="16"/>
      <c r="B199" s="16" t="s">
        <v>163</v>
      </c>
      <c r="C199" s="17">
        <v>385.8</v>
      </c>
      <c r="D199" s="17">
        <v>660</v>
      </c>
      <c r="E199" s="17">
        <v>664</v>
      </c>
      <c r="F199" s="17">
        <v>664</v>
      </c>
      <c r="G199" s="13">
        <f>D199/C199</f>
        <v>1.7107309486780715</v>
      </c>
      <c r="H199" s="14">
        <f>E199/C199</f>
        <v>1.7210990150336962</v>
      </c>
      <c r="I199" s="14">
        <f>F199/C199</f>
        <v>1.7210990150336962</v>
      </c>
      <c r="J199" s="15">
        <v>5</v>
      </c>
      <c r="K199" s="11">
        <f t="shared" si="67"/>
        <v>33.200000000000003</v>
      </c>
      <c r="L199" s="30">
        <v>13</v>
      </c>
      <c r="M199" s="30">
        <v>13</v>
      </c>
    </row>
    <row r="200" spans="1:13" x14ac:dyDescent="0.25">
      <c r="A200" s="16">
        <v>5</v>
      </c>
      <c r="B200" s="16" t="s">
        <v>95</v>
      </c>
      <c r="C200" s="17">
        <v>119.27</v>
      </c>
      <c r="D200" s="17">
        <v>0</v>
      </c>
      <c r="E200" s="17">
        <v>24</v>
      </c>
      <c r="F200" s="17">
        <v>24</v>
      </c>
      <c r="G200" s="13">
        <f>D200/C200</f>
        <v>0</v>
      </c>
      <c r="H200" s="14">
        <f>E200/C200</f>
        <v>0.20122411335625054</v>
      </c>
      <c r="I200" s="14">
        <f>F200/C200</f>
        <v>0.20122411335625054</v>
      </c>
      <c r="J200" s="15">
        <v>5</v>
      </c>
      <c r="K200" s="11">
        <f t="shared" si="67"/>
        <v>1.2</v>
      </c>
      <c r="L200" s="30">
        <v>1</v>
      </c>
      <c r="M200" s="30">
        <v>1</v>
      </c>
    </row>
    <row r="201" spans="1:13" x14ac:dyDescent="0.25">
      <c r="A201" s="16">
        <v>6</v>
      </c>
      <c r="B201" s="16" t="s">
        <v>164</v>
      </c>
      <c r="C201" s="17"/>
      <c r="D201" s="17"/>
      <c r="E201" s="17"/>
      <c r="F201" s="17"/>
      <c r="G201" s="13"/>
      <c r="H201" s="14"/>
      <c r="I201" s="14"/>
      <c r="J201" s="15"/>
      <c r="K201" s="11"/>
      <c r="L201" s="30"/>
      <c r="M201" s="30"/>
    </row>
    <row r="202" spans="1:13" x14ac:dyDescent="0.25">
      <c r="A202" s="16"/>
      <c r="B202" s="16" t="s">
        <v>165</v>
      </c>
      <c r="C202" s="17">
        <v>105.37</v>
      </c>
      <c r="D202" s="17">
        <v>16</v>
      </c>
      <c r="E202" s="17">
        <v>21</v>
      </c>
      <c r="F202" s="17">
        <v>21</v>
      </c>
      <c r="G202" s="13">
        <f t="shared" ref="G202:G207" si="68">D202/C202</f>
        <v>0.15184587643541805</v>
      </c>
      <c r="H202" s="14">
        <f t="shared" ref="H202:H207" si="69">E202/C202</f>
        <v>0.19929771282148617</v>
      </c>
      <c r="I202" s="14">
        <f t="shared" ref="I202:I207" si="70">F202/C202</f>
        <v>0.19929771282148617</v>
      </c>
      <c r="J202" s="15">
        <v>5</v>
      </c>
      <c r="K202" s="11">
        <f t="shared" si="67"/>
        <v>1.05</v>
      </c>
      <c r="L202" s="30">
        <v>1</v>
      </c>
      <c r="M202" s="30">
        <v>1</v>
      </c>
    </row>
    <row r="203" spans="1:13" x14ac:dyDescent="0.25">
      <c r="A203" s="16"/>
      <c r="B203" s="16" t="s">
        <v>166</v>
      </c>
      <c r="C203" s="17">
        <v>180.53</v>
      </c>
      <c r="D203" s="17">
        <v>28</v>
      </c>
      <c r="E203" s="17">
        <v>27</v>
      </c>
      <c r="F203" s="17">
        <v>27</v>
      </c>
      <c r="G203" s="13">
        <f t="shared" si="68"/>
        <v>0.15509887553315238</v>
      </c>
      <c r="H203" s="14">
        <f t="shared" si="69"/>
        <v>0.14955962997839695</v>
      </c>
      <c r="I203" s="14">
        <f t="shared" si="70"/>
        <v>0.14955962997839695</v>
      </c>
      <c r="J203" s="15">
        <v>5</v>
      </c>
      <c r="K203" s="11">
        <f t="shared" si="67"/>
        <v>1.35</v>
      </c>
      <c r="L203" s="30">
        <v>1</v>
      </c>
      <c r="M203" s="30">
        <v>1</v>
      </c>
    </row>
    <row r="204" spans="1:13" x14ac:dyDescent="0.25">
      <c r="A204" s="16"/>
      <c r="B204" s="16" t="s">
        <v>167</v>
      </c>
      <c r="C204" s="17">
        <v>22.28</v>
      </c>
      <c r="D204" s="17">
        <v>4</v>
      </c>
      <c r="E204" s="17">
        <v>5</v>
      </c>
      <c r="F204" s="17">
        <v>5</v>
      </c>
      <c r="G204" s="13">
        <f t="shared" si="68"/>
        <v>0.17953321364452424</v>
      </c>
      <c r="H204" s="14">
        <f t="shared" si="69"/>
        <v>0.2244165170556553</v>
      </c>
      <c r="I204" s="14">
        <f t="shared" si="70"/>
        <v>0.2244165170556553</v>
      </c>
      <c r="J204" s="15">
        <v>0</v>
      </c>
      <c r="K204" s="11">
        <f t="shared" si="67"/>
        <v>0</v>
      </c>
      <c r="L204" s="30">
        <v>0</v>
      </c>
      <c r="M204" s="30">
        <v>0</v>
      </c>
    </row>
    <row r="205" spans="1:13" x14ac:dyDescent="0.25">
      <c r="A205" s="16">
        <v>7</v>
      </c>
      <c r="B205" s="16" t="s">
        <v>96</v>
      </c>
      <c r="C205" s="17">
        <v>526.46</v>
      </c>
      <c r="D205" s="17">
        <v>264</v>
      </c>
      <c r="E205" s="17">
        <v>272</v>
      </c>
      <c r="F205" s="17">
        <v>272</v>
      </c>
      <c r="G205" s="13">
        <f t="shared" si="68"/>
        <v>0.50146259924780612</v>
      </c>
      <c r="H205" s="14">
        <f t="shared" si="69"/>
        <v>0.51665843558864866</v>
      </c>
      <c r="I205" s="14">
        <f t="shared" si="70"/>
        <v>0.51665843558864866</v>
      </c>
      <c r="J205" s="15">
        <v>5</v>
      </c>
      <c r="K205" s="11">
        <f t="shared" si="67"/>
        <v>13.6</v>
      </c>
      <c r="L205" s="30">
        <v>13</v>
      </c>
      <c r="M205" s="30">
        <v>13</v>
      </c>
    </row>
    <row r="206" spans="1:13" x14ac:dyDescent="0.25">
      <c r="A206" s="16">
        <v>8</v>
      </c>
      <c r="B206" s="16" t="s">
        <v>122</v>
      </c>
      <c r="C206" s="17">
        <v>86.8</v>
      </c>
      <c r="D206" s="17">
        <v>23</v>
      </c>
      <c r="E206" s="17">
        <v>21</v>
      </c>
      <c r="F206" s="17">
        <v>21</v>
      </c>
      <c r="G206" s="13">
        <f t="shared" si="68"/>
        <v>0.26497695852534564</v>
      </c>
      <c r="H206" s="14">
        <f t="shared" si="69"/>
        <v>0.24193548387096775</v>
      </c>
      <c r="I206" s="14">
        <f t="shared" si="70"/>
        <v>0.24193548387096775</v>
      </c>
      <c r="J206" s="15">
        <v>5</v>
      </c>
      <c r="K206" s="11">
        <f t="shared" si="67"/>
        <v>1.05</v>
      </c>
      <c r="L206" s="30">
        <v>1</v>
      </c>
      <c r="M206" s="30">
        <v>1</v>
      </c>
    </row>
    <row r="207" spans="1:13" x14ac:dyDescent="0.25">
      <c r="A207" s="16">
        <v>9</v>
      </c>
      <c r="B207" s="16" t="s">
        <v>221</v>
      </c>
      <c r="C207" s="17">
        <v>57.62</v>
      </c>
      <c r="D207" s="17">
        <v>14</v>
      </c>
      <c r="E207" s="17">
        <v>16</v>
      </c>
      <c r="F207" s="17">
        <v>16</v>
      </c>
      <c r="G207" s="13">
        <f t="shared" si="68"/>
        <v>0.24297119055883376</v>
      </c>
      <c r="H207" s="14">
        <f t="shared" si="69"/>
        <v>0.27768136063866716</v>
      </c>
      <c r="I207" s="14">
        <f t="shared" si="70"/>
        <v>0.27768136063866716</v>
      </c>
      <c r="J207" s="15">
        <v>0</v>
      </c>
      <c r="K207" s="11">
        <f t="shared" si="67"/>
        <v>0</v>
      </c>
      <c r="L207" s="30">
        <v>0</v>
      </c>
      <c r="M207" s="30">
        <v>0</v>
      </c>
    </row>
    <row r="208" spans="1:13" x14ac:dyDescent="0.25">
      <c r="A208" s="16">
        <v>10</v>
      </c>
      <c r="B208" s="16" t="s">
        <v>168</v>
      </c>
      <c r="C208" s="17"/>
      <c r="D208" s="17"/>
      <c r="E208" s="17"/>
      <c r="F208" s="17"/>
      <c r="G208" s="13"/>
      <c r="H208" s="14"/>
      <c r="I208" s="14"/>
      <c r="J208" s="15"/>
      <c r="K208" s="11"/>
      <c r="L208" s="30"/>
      <c r="M208" s="30"/>
    </row>
    <row r="209" spans="1:13" x14ac:dyDescent="0.25">
      <c r="A209" s="16">
        <v>10</v>
      </c>
      <c r="B209" s="16" t="s">
        <v>169</v>
      </c>
      <c r="C209" s="17">
        <v>71.709999999999994</v>
      </c>
      <c r="D209" s="17">
        <v>18</v>
      </c>
      <c r="E209" s="17">
        <v>21</v>
      </c>
      <c r="F209" s="17">
        <v>21</v>
      </c>
      <c r="G209" s="13">
        <f>D209/C209</f>
        <v>0.25101101659461722</v>
      </c>
      <c r="H209" s="14">
        <f>E209/C209</f>
        <v>0.29284618602705342</v>
      </c>
      <c r="I209" s="14">
        <f>F209/C209</f>
        <v>0.29284618602705342</v>
      </c>
      <c r="J209" s="15">
        <v>5</v>
      </c>
      <c r="K209" s="11">
        <f t="shared" si="67"/>
        <v>1.05</v>
      </c>
      <c r="L209" s="30">
        <v>0</v>
      </c>
      <c r="M209" s="30">
        <v>0</v>
      </c>
    </row>
    <row r="210" spans="1:13" x14ac:dyDescent="0.25">
      <c r="A210" s="16">
        <v>11</v>
      </c>
      <c r="B210" s="16" t="s">
        <v>172</v>
      </c>
      <c r="C210" s="17">
        <v>417.24</v>
      </c>
      <c r="D210" s="17">
        <v>74</v>
      </c>
      <c r="E210" s="17">
        <v>79</v>
      </c>
      <c r="F210" s="17">
        <v>79</v>
      </c>
      <c r="G210" s="13">
        <f>D210/C210</f>
        <v>0.1773559582015147</v>
      </c>
      <c r="H210" s="14">
        <f>E210/C210</f>
        <v>0.18933946889080625</v>
      </c>
      <c r="I210" s="14">
        <f>F210/C210</f>
        <v>0.18933946889080625</v>
      </c>
      <c r="J210" s="15">
        <v>5</v>
      </c>
      <c r="K210" s="11">
        <f t="shared" si="67"/>
        <v>3.95</v>
      </c>
      <c r="L210" s="30">
        <v>3</v>
      </c>
      <c r="M210" s="30">
        <v>3</v>
      </c>
    </row>
    <row r="211" spans="1:13" x14ac:dyDescent="0.25">
      <c r="A211" s="16">
        <v>12</v>
      </c>
      <c r="B211" s="16" t="s">
        <v>170</v>
      </c>
      <c r="C211" s="17">
        <v>80.58</v>
      </c>
      <c r="D211" s="17">
        <v>16</v>
      </c>
      <c r="E211" s="17">
        <v>18</v>
      </c>
      <c r="F211" s="17">
        <v>18</v>
      </c>
      <c r="G211" s="13">
        <f>D211/C211</f>
        <v>0.19856043683296104</v>
      </c>
      <c r="H211" s="14">
        <f>E211/C211</f>
        <v>0.22338049143708116</v>
      </c>
      <c r="I211" s="14">
        <f>F211/C211</f>
        <v>0.22338049143708116</v>
      </c>
      <c r="J211" s="15">
        <v>0</v>
      </c>
      <c r="K211" s="11">
        <f t="shared" si="67"/>
        <v>0</v>
      </c>
      <c r="L211" s="30">
        <v>0</v>
      </c>
      <c r="M211" s="30">
        <v>0</v>
      </c>
    </row>
    <row r="212" spans="1:13" ht="33.950000000000003" customHeight="1" x14ac:dyDescent="0.25">
      <c r="A212" s="79" t="s">
        <v>97</v>
      </c>
      <c r="B212" s="80"/>
      <c r="C212" s="30">
        <f>SUM(C189:C211)</f>
        <v>3751.7700000000004</v>
      </c>
      <c r="D212" s="30">
        <f t="shared" ref="D212:E212" si="71">SUM(D189:D211)</f>
        <v>1370</v>
      </c>
      <c r="E212" s="30">
        <f t="shared" si="71"/>
        <v>1576</v>
      </c>
      <c r="F212" s="30">
        <f t="shared" ref="F212" si="72">SUM(F189:F211)</f>
        <v>1576</v>
      </c>
      <c r="G212" s="13">
        <f>D212/C212</f>
        <v>0.36516097735202313</v>
      </c>
      <c r="H212" s="14">
        <f>E212/C212</f>
        <v>0.42006839438451715</v>
      </c>
      <c r="I212" s="14">
        <f>F212/C212</f>
        <v>0.42006839438451715</v>
      </c>
      <c r="J212" s="15"/>
      <c r="K212" s="11">
        <v>72</v>
      </c>
      <c r="L212" s="11">
        <f t="shared" ref="L212:M212" si="73">SUM(L190:L211)</f>
        <v>43</v>
      </c>
      <c r="M212" s="11">
        <f t="shared" si="73"/>
        <v>43</v>
      </c>
    </row>
    <row r="213" spans="1:13" ht="15.6" customHeight="1" x14ac:dyDescent="0.25">
      <c r="A213" s="79" t="s">
        <v>98</v>
      </c>
      <c r="B213" s="80"/>
      <c r="C213" s="30"/>
      <c r="D213" s="30"/>
      <c r="E213" s="30"/>
      <c r="F213" s="30"/>
      <c r="G213" s="13"/>
      <c r="H213" s="14"/>
      <c r="I213" s="14"/>
      <c r="J213" s="15"/>
      <c r="K213" s="11"/>
      <c r="L213" s="30"/>
      <c r="M213" s="30"/>
    </row>
    <row r="214" spans="1:13" x14ac:dyDescent="0.25">
      <c r="A214" s="16">
        <v>1</v>
      </c>
      <c r="B214" s="16" t="s">
        <v>99</v>
      </c>
      <c r="C214" s="17">
        <v>62.75</v>
      </c>
      <c r="D214" s="17">
        <v>4</v>
      </c>
      <c r="E214" s="17">
        <v>5</v>
      </c>
      <c r="F214" s="17">
        <v>5</v>
      </c>
      <c r="G214" s="13">
        <f>D214/C214</f>
        <v>6.3745019920318724E-2</v>
      </c>
      <c r="H214" s="14">
        <f>E214/C214</f>
        <v>7.9681274900398405E-2</v>
      </c>
      <c r="I214" s="14">
        <f>F214/C214</f>
        <v>7.9681274900398405E-2</v>
      </c>
      <c r="J214" s="15">
        <v>0</v>
      </c>
      <c r="K214" s="11">
        <f t="shared" si="67"/>
        <v>0</v>
      </c>
      <c r="L214" s="30">
        <v>0</v>
      </c>
      <c r="M214" s="30">
        <v>0</v>
      </c>
    </row>
    <row r="215" spans="1:13" x14ac:dyDescent="0.25">
      <c r="A215" s="16">
        <v>2</v>
      </c>
      <c r="B215" s="16" t="s">
        <v>100</v>
      </c>
      <c r="C215" s="17">
        <v>26.11</v>
      </c>
      <c r="D215" s="17">
        <v>2</v>
      </c>
      <c r="E215" s="17">
        <v>3</v>
      </c>
      <c r="F215" s="17">
        <v>3</v>
      </c>
      <c r="G215" s="13">
        <f>D215/C215</f>
        <v>7.6599004212945229E-2</v>
      </c>
      <c r="H215" s="14">
        <f>E215/C215</f>
        <v>0.11489850631941785</v>
      </c>
      <c r="I215" s="14">
        <f>F215/C215</f>
        <v>0.11489850631941785</v>
      </c>
      <c r="J215" s="15">
        <v>0</v>
      </c>
      <c r="K215" s="11">
        <f t="shared" si="67"/>
        <v>0</v>
      </c>
      <c r="L215" s="30">
        <v>0</v>
      </c>
      <c r="M215" s="30">
        <v>0</v>
      </c>
    </row>
    <row r="216" spans="1:13" x14ac:dyDescent="0.25">
      <c r="A216" s="16">
        <v>3</v>
      </c>
      <c r="B216" s="16" t="s">
        <v>101</v>
      </c>
      <c r="C216" s="17">
        <v>110.93</v>
      </c>
      <c r="D216" s="17">
        <v>31</v>
      </c>
      <c r="E216" s="17">
        <v>60</v>
      </c>
      <c r="F216" s="17">
        <v>60</v>
      </c>
      <c r="G216" s="13">
        <f>D216/C216</f>
        <v>0.27945551248535111</v>
      </c>
      <c r="H216" s="14">
        <f>E216/C216</f>
        <v>0.54088163706842152</v>
      </c>
      <c r="I216" s="14">
        <f>F216/C216</f>
        <v>0.54088163706842152</v>
      </c>
      <c r="J216" s="15">
        <v>5</v>
      </c>
      <c r="K216" s="11">
        <f t="shared" si="67"/>
        <v>3</v>
      </c>
      <c r="L216" s="30">
        <v>3</v>
      </c>
      <c r="M216" s="30">
        <v>3</v>
      </c>
    </row>
    <row r="217" spans="1:13" x14ac:dyDescent="0.25">
      <c r="A217" s="16">
        <v>4</v>
      </c>
      <c r="B217" s="16" t="s">
        <v>102</v>
      </c>
      <c r="C217" s="17">
        <v>12.3</v>
      </c>
      <c r="D217" s="17">
        <v>0</v>
      </c>
      <c r="E217" s="17">
        <v>0</v>
      </c>
      <c r="F217" s="17">
        <v>0</v>
      </c>
      <c r="G217" s="13">
        <f>D217/C217</f>
        <v>0</v>
      </c>
      <c r="H217" s="14">
        <f>E217/C217</f>
        <v>0</v>
      </c>
      <c r="I217" s="14">
        <f>F217/C217</f>
        <v>0</v>
      </c>
      <c r="J217" s="15">
        <v>0</v>
      </c>
      <c r="K217" s="11">
        <f t="shared" si="67"/>
        <v>0</v>
      </c>
      <c r="L217" s="30">
        <v>0</v>
      </c>
      <c r="M217" s="30">
        <v>0</v>
      </c>
    </row>
    <row r="218" spans="1:13" x14ac:dyDescent="0.25">
      <c r="A218" s="16">
        <v>5</v>
      </c>
      <c r="B218" s="16" t="s">
        <v>205</v>
      </c>
      <c r="C218" s="17"/>
      <c r="D218" s="17"/>
      <c r="E218" s="17"/>
      <c r="F218" s="17"/>
      <c r="G218" s="13"/>
      <c r="H218" s="14"/>
      <c r="I218" s="14"/>
      <c r="J218" s="15"/>
      <c r="K218" s="11"/>
      <c r="L218" s="30"/>
      <c r="M218" s="30"/>
    </row>
    <row r="219" spans="1:13" x14ac:dyDescent="0.25">
      <c r="A219" s="16"/>
      <c r="B219" s="16" t="s">
        <v>186</v>
      </c>
      <c r="C219" s="17">
        <v>225.75</v>
      </c>
      <c r="D219" s="17">
        <v>10</v>
      </c>
      <c r="E219" s="17">
        <v>18</v>
      </c>
      <c r="F219" s="17">
        <v>18</v>
      </c>
      <c r="G219" s="13">
        <f>D219/C219</f>
        <v>4.4296788482834998E-2</v>
      </c>
      <c r="H219" s="14">
        <f>E219/C219</f>
        <v>7.9734219269102985E-2</v>
      </c>
      <c r="I219" s="14">
        <f>F219/C219</f>
        <v>7.9734219269102985E-2</v>
      </c>
      <c r="J219" s="15">
        <v>0</v>
      </c>
      <c r="K219" s="11">
        <f t="shared" si="67"/>
        <v>0</v>
      </c>
      <c r="L219" s="30">
        <v>0</v>
      </c>
      <c r="M219" s="30">
        <v>0</v>
      </c>
    </row>
    <row r="220" spans="1:13" x14ac:dyDescent="0.25">
      <c r="A220" s="16">
        <v>6</v>
      </c>
      <c r="B220" s="16" t="s">
        <v>206</v>
      </c>
      <c r="C220" s="17">
        <v>233.26</v>
      </c>
      <c r="D220" s="17">
        <v>30</v>
      </c>
      <c r="E220" s="17">
        <v>42</v>
      </c>
      <c r="F220" s="17">
        <v>42</v>
      </c>
      <c r="G220" s="13">
        <f>D220/C220</f>
        <v>0.12861184943839493</v>
      </c>
      <c r="H220" s="14">
        <f>E220/C220</f>
        <v>0.18005658921375289</v>
      </c>
      <c r="I220" s="14">
        <f>F220/C220</f>
        <v>0.18005658921375289</v>
      </c>
      <c r="J220" s="15">
        <v>5</v>
      </c>
      <c r="K220" s="11">
        <f t="shared" si="67"/>
        <v>2.1</v>
      </c>
      <c r="L220" s="30">
        <v>1</v>
      </c>
      <c r="M220" s="30">
        <v>1</v>
      </c>
    </row>
    <row r="221" spans="1:13" x14ac:dyDescent="0.25">
      <c r="A221" s="16">
        <v>7</v>
      </c>
      <c r="B221" s="16" t="s">
        <v>191</v>
      </c>
      <c r="C221" s="17"/>
      <c r="D221" s="17"/>
      <c r="E221" s="17"/>
      <c r="F221" s="17"/>
      <c r="G221" s="13"/>
      <c r="H221" s="14"/>
      <c r="I221" s="14"/>
      <c r="J221" s="15"/>
      <c r="K221" s="11"/>
      <c r="L221" s="30"/>
      <c r="M221" s="30"/>
    </row>
    <row r="222" spans="1:13" x14ac:dyDescent="0.25">
      <c r="A222" s="16"/>
      <c r="B222" s="16" t="s">
        <v>187</v>
      </c>
      <c r="C222" s="17">
        <v>65.569999999999993</v>
      </c>
      <c r="D222" s="17">
        <v>18</v>
      </c>
      <c r="E222" s="17">
        <v>22</v>
      </c>
      <c r="F222" s="17">
        <v>22</v>
      </c>
      <c r="G222" s="13">
        <f t="shared" ref="G222:G232" si="74">D222/C222</f>
        <v>0.27451578465761783</v>
      </c>
      <c r="H222" s="14">
        <f t="shared" ref="H222:H232" si="75">E222/C222</f>
        <v>0.33551929235931072</v>
      </c>
      <c r="I222" s="14">
        <f t="shared" ref="I222:I232" si="76">F222/C222</f>
        <v>0.33551929235931072</v>
      </c>
      <c r="J222" s="15">
        <v>5</v>
      </c>
      <c r="K222" s="11">
        <f t="shared" si="67"/>
        <v>1.1000000000000001</v>
      </c>
      <c r="L222" s="30">
        <v>1</v>
      </c>
      <c r="M222" s="30">
        <v>1</v>
      </c>
    </row>
    <row r="223" spans="1:13" x14ac:dyDescent="0.25">
      <c r="A223" s="16"/>
      <c r="B223" s="16" t="s">
        <v>217</v>
      </c>
      <c r="C223" s="17">
        <v>212.69</v>
      </c>
      <c r="D223" s="17">
        <v>42</v>
      </c>
      <c r="E223" s="17">
        <v>48</v>
      </c>
      <c r="F223" s="17">
        <v>48</v>
      </c>
      <c r="G223" s="13">
        <f t="shared" si="74"/>
        <v>0.19747049696741736</v>
      </c>
      <c r="H223" s="14">
        <f t="shared" si="75"/>
        <v>0.2256805679627627</v>
      </c>
      <c r="I223" s="14">
        <f t="shared" si="76"/>
        <v>0.2256805679627627</v>
      </c>
      <c r="J223" s="15">
        <v>5</v>
      </c>
      <c r="K223" s="11">
        <f t="shared" si="67"/>
        <v>2.4</v>
      </c>
      <c r="L223" s="30">
        <v>2</v>
      </c>
      <c r="M223" s="30">
        <v>2</v>
      </c>
    </row>
    <row r="224" spans="1:13" x14ac:dyDescent="0.25">
      <c r="A224" s="16"/>
      <c r="B224" s="16" t="s">
        <v>188</v>
      </c>
      <c r="C224" s="17">
        <v>1019.38</v>
      </c>
      <c r="D224" s="17">
        <v>240</v>
      </c>
      <c r="E224" s="17">
        <v>285</v>
      </c>
      <c r="F224" s="17">
        <v>285</v>
      </c>
      <c r="G224" s="13">
        <f t="shared" si="74"/>
        <v>0.23543722654947125</v>
      </c>
      <c r="H224" s="14">
        <f t="shared" si="75"/>
        <v>0.27958170652749709</v>
      </c>
      <c r="I224" s="14">
        <f t="shared" si="76"/>
        <v>0.27958170652749709</v>
      </c>
      <c r="J224" s="15">
        <v>5</v>
      </c>
      <c r="K224" s="11">
        <f t="shared" si="67"/>
        <v>14.25</v>
      </c>
      <c r="L224" s="30">
        <v>14</v>
      </c>
      <c r="M224" s="30">
        <v>14</v>
      </c>
    </row>
    <row r="225" spans="1:20" x14ac:dyDescent="0.25">
      <c r="A225" s="16">
        <v>8</v>
      </c>
      <c r="B225" s="16" t="s">
        <v>103</v>
      </c>
      <c r="C225" s="17">
        <v>31.65</v>
      </c>
      <c r="D225" s="17">
        <v>8</v>
      </c>
      <c r="E225" s="17">
        <v>9</v>
      </c>
      <c r="F225" s="17">
        <v>9</v>
      </c>
      <c r="G225" s="13">
        <f t="shared" si="74"/>
        <v>0.25276461295418645</v>
      </c>
      <c r="H225" s="14">
        <f t="shared" si="75"/>
        <v>0.28436018957345971</v>
      </c>
      <c r="I225" s="14">
        <f t="shared" si="76"/>
        <v>0.28436018957345971</v>
      </c>
      <c r="J225" s="15">
        <v>0</v>
      </c>
      <c r="K225" s="11">
        <f t="shared" si="67"/>
        <v>0</v>
      </c>
      <c r="L225" s="30">
        <v>0</v>
      </c>
      <c r="M225" s="30">
        <v>0</v>
      </c>
    </row>
    <row r="226" spans="1:20" x14ac:dyDescent="0.25">
      <c r="A226" s="16">
        <v>9</v>
      </c>
      <c r="B226" s="16" t="s">
        <v>104</v>
      </c>
      <c r="C226" s="17">
        <v>17.29</v>
      </c>
      <c r="D226" s="17">
        <v>0</v>
      </c>
      <c r="E226" s="17">
        <v>0</v>
      </c>
      <c r="F226" s="17">
        <v>0</v>
      </c>
      <c r="G226" s="13">
        <f t="shared" si="74"/>
        <v>0</v>
      </c>
      <c r="H226" s="14">
        <f t="shared" si="75"/>
        <v>0</v>
      </c>
      <c r="I226" s="14">
        <f t="shared" si="76"/>
        <v>0</v>
      </c>
      <c r="J226" s="15">
        <v>0</v>
      </c>
      <c r="K226" s="11">
        <f t="shared" si="67"/>
        <v>0</v>
      </c>
      <c r="L226" s="30">
        <v>0</v>
      </c>
      <c r="M226" s="30">
        <v>0</v>
      </c>
    </row>
    <row r="227" spans="1:20" x14ac:dyDescent="0.25">
      <c r="A227" s="16">
        <v>10</v>
      </c>
      <c r="B227" s="16" t="s">
        <v>105</v>
      </c>
      <c r="C227" s="17">
        <v>601.54</v>
      </c>
      <c r="D227" s="17">
        <v>98</v>
      </c>
      <c r="E227" s="17">
        <v>110</v>
      </c>
      <c r="F227" s="17">
        <v>110</v>
      </c>
      <c r="G227" s="13">
        <f t="shared" si="74"/>
        <v>0.16291518436014232</v>
      </c>
      <c r="H227" s="14">
        <f t="shared" si="75"/>
        <v>0.18286398244505769</v>
      </c>
      <c r="I227" s="14">
        <f t="shared" si="76"/>
        <v>0.18286398244505769</v>
      </c>
      <c r="J227" s="15">
        <v>5</v>
      </c>
      <c r="K227" s="11">
        <f t="shared" si="67"/>
        <v>5.5</v>
      </c>
      <c r="L227" s="30">
        <v>3</v>
      </c>
      <c r="M227" s="30">
        <v>3</v>
      </c>
    </row>
    <row r="228" spans="1:20" ht="26.25" x14ac:dyDescent="0.25">
      <c r="A228" s="16">
        <v>11</v>
      </c>
      <c r="B228" s="16" t="s">
        <v>215</v>
      </c>
      <c r="C228" s="17">
        <v>38.04</v>
      </c>
      <c r="D228" s="17">
        <v>0</v>
      </c>
      <c r="E228" s="17">
        <v>0</v>
      </c>
      <c r="F228" s="17">
        <v>0</v>
      </c>
      <c r="G228" s="13">
        <f t="shared" si="74"/>
        <v>0</v>
      </c>
      <c r="H228" s="14">
        <f t="shared" si="75"/>
        <v>0</v>
      </c>
      <c r="I228" s="14">
        <f t="shared" si="76"/>
        <v>0</v>
      </c>
      <c r="J228" s="15">
        <v>0</v>
      </c>
      <c r="K228" s="11">
        <f t="shared" si="67"/>
        <v>0</v>
      </c>
      <c r="L228" s="30">
        <v>0</v>
      </c>
      <c r="M228" s="30">
        <v>0</v>
      </c>
    </row>
    <row r="229" spans="1:20" x14ac:dyDescent="0.25">
      <c r="A229" s="16">
        <v>12</v>
      </c>
      <c r="B229" s="16" t="s">
        <v>172</v>
      </c>
      <c r="C229" s="17">
        <v>156.69999999999999</v>
      </c>
      <c r="D229" s="17">
        <v>28</v>
      </c>
      <c r="E229" s="17">
        <v>26</v>
      </c>
      <c r="F229" s="17">
        <v>26</v>
      </c>
      <c r="G229" s="13">
        <f t="shared" si="74"/>
        <v>0.17868538608806639</v>
      </c>
      <c r="H229" s="14">
        <f t="shared" si="75"/>
        <v>0.16592214422463306</v>
      </c>
      <c r="I229" s="14">
        <f t="shared" si="76"/>
        <v>0.16592214422463306</v>
      </c>
      <c r="J229" s="15">
        <v>5</v>
      </c>
      <c r="K229" s="11">
        <f t="shared" si="67"/>
        <v>1.3</v>
      </c>
      <c r="L229" s="30">
        <v>1</v>
      </c>
      <c r="M229" s="30">
        <v>1</v>
      </c>
    </row>
    <row r="230" spans="1:20" x14ac:dyDescent="0.25">
      <c r="A230" s="16">
        <v>13</v>
      </c>
      <c r="B230" s="16" t="s">
        <v>171</v>
      </c>
      <c r="C230" s="17">
        <v>32.07</v>
      </c>
      <c r="D230" s="17">
        <v>19</v>
      </c>
      <c r="E230" s="17">
        <v>30</v>
      </c>
      <c r="F230" s="17">
        <v>30</v>
      </c>
      <c r="G230" s="13">
        <f t="shared" si="74"/>
        <v>0.59245400685999372</v>
      </c>
      <c r="H230" s="14">
        <f t="shared" si="75"/>
        <v>0.93545369504209541</v>
      </c>
      <c r="I230" s="14">
        <f t="shared" si="76"/>
        <v>0.93545369504209541</v>
      </c>
      <c r="J230" s="15">
        <v>0</v>
      </c>
      <c r="K230" s="11">
        <f t="shared" si="67"/>
        <v>0</v>
      </c>
      <c r="L230" s="30">
        <v>0</v>
      </c>
      <c r="M230" s="30">
        <v>0</v>
      </c>
    </row>
    <row r="231" spans="1:20" ht="28.5" customHeight="1" x14ac:dyDescent="0.25">
      <c r="A231" s="76" t="s">
        <v>107</v>
      </c>
      <c r="B231" s="76"/>
      <c r="C231" s="29">
        <v>3207</v>
      </c>
      <c r="D231" s="29">
        <v>662</v>
      </c>
      <c r="E231" s="29">
        <v>685</v>
      </c>
      <c r="F231" s="29">
        <v>685</v>
      </c>
      <c r="G231" s="25">
        <f t="shared" si="74"/>
        <v>0.20642344870595572</v>
      </c>
      <c r="H231" s="28">
        <f t="shared" si="75"/>
        <v>0.21359526036794513</v>
      </c>
      <c r="I231" s="28">
        <f t="shared" si="76"/>
        <v>0.21359526036794513</v>
      </c>
      <c r="J231" s="26"/>
      <c r="K231" s="11">
        <v>28</v>
      </c>
      <c r="L231" s="11">
        <f t="shared" ref="L231:M231" si="77">SUM(L214:L230)</f>
        <v>25</v>
      </c>
      <c r="M231" s="11">
        <f t="shared" si="77"/>
        <v>25</v>
      </c>
    </row>
    <row r="232" spans="1:20" x14ac:dyDescent="0.25">
      <c r="A232" s="76" t="s">
        <v>108</v>
      </c>
      <c r="B232" s="76"/>
      <c r="C232" s="30">
        <v>110739.59999999999</v>
      </c>
      <c r="D232" s="30">
        <v>9839</v>
      </c>
      <c r="E232" s="30">
        <v>10206</v>
      </c>
      <c r="F232" s="30">
        <v>10206</v>
      </c>
      <c r="G232" s="13">
        <f t="shared" si="74"/>
        <v>8.8848072414926552E-2</v>
      </c>
      <c r="H232" s="14">
        <f t="shared" si="75"/>
        <v>9.2162153376028094E-2</v>
      </c>
      <c r="I232" s="14">
        <f t="shared" si="76"/>
        <v>9.2162153376028094E-2</v>
      </c>
      <c r="J232" s="15"/>
      <c r="K232" s="11">
        <f>K16+K25+K30+K43+K62+K67+K72+K103+K117+K130+K141+K156+K168+K175+K187+K212+K231</f>
        <v>377</v>
      </c>
      <c r="L232" s="11">
        <f>L16+L25+L30+L43+L62+L67+L72+L103+L117+L130+L141+L156+L168+L175+L187+L212+L231</f>
        <v>252</v>
      </c>
      <c r="M232" s="11">
        <f>M16+M25+M30+M43+M62+M67+M72+M103+M117+M130+M141+M156+M168+M175+M187+M212+M231</f>
        <v>244</v>
      </c>
    </row>
    <row r="233" spans="1:20" ht="90" customHeight="1" x14ac:dyDescent="0.25">
      <c r="A233" s="24"/>
      <c r="B233" s="16" t="s">
        <v>219</v>
      </c>
      <c r="C233" s="24"/>
      <c r="D233" s="24"/>
      <c r="E233" s="24"/>
      <c r="F233" s="24"/>
      <c r="G233" s="24"/>
      <c r="H233" s="24"/>
      <c r="I233" s="24"/>
      <c r="J233" s="24"/>
      <c r="K233" s="11"/>
      <c r="L233" s="27">
        <v>2</v>
      </c>
      <c r="M233" s="27">
        <v>2</v>
      </c>
    </row>
    <row r="234" spans="1:20" ht="47.1" customHeight="1" x14ac:dyDescent="0.25">
      <c r="B234" s="77" t="s">
        <v>227</v>
      </c>
      <c r="C234" s="77"/>
      <c r="D234" s="77"/>
      <c r="E234" s="77"/>
      <c r="F234" s="77"/>
      <c r="G234" s="77"/>
      <c r="H234" s="77"/>
      <c r="I234" s="77"/>
      <c r="J234" s="32"/>
      <c r="K234" s="78" t="s">
        <v>228</v>
      </c>
      <c r="L234" s="78"/>
      <c r="M234" s="78"/>
      <c r="N234" s="3"/>
    </row>
    <row r="235" spans="1:20" ht="12.95" customHeight="1" x14ac:dyDescent="0.3">
      <c r="B235" s="7"/>
      <c r="C235" s="8"/>
      <c r="D235" s="8"/>
      <c r="E235" s="8"/>
      <c r="F235" s="8"/>
      <c r="G235" s="8"/>
      <c r="H235" s="8"/>
      <c r="L235" s="74"/>
      <c r="M235" s="74"/>
      <c r="N235" s="74"/>
      <c r="R235" s="75"/>
      <c r="S235" s="75"/>
      <c r="T235" s="75"/>
    </row>
    <row r="236" spans="1:20" ht="18.75" x14ac:dyDescent="0.3">
      <c r="B236" s="8"/>
      <c r="C236" s="8"/>
      <c r="D236" s="8"/>
      <c r="E236" s="8"/>
      <c r="F236" s="8"/>
      <c r="G236" s="8"/>
      <c r="H236" s="8"/>
      <c r="L236" s="74"/>
      <c r="M236" s="74"/>
      <c r="N236" s="74"/>
    </row>
    <row r="258" spans="1:2" ht="15.75" x14ac:dyDescent="0.25">
      <c r="A258" s="1"/>
      <c r="B258" s="1"/>
    </row>
    <row r="259" spans="1:2" ht="15.75" x14ac:dyDescent="0.25">
      <c r="A259" s="1"/>
      <c r="B259" s="1"/>
    </row>
  </sheetData>
  <mergeCells count="62">
    <mergeCell ref="A141:B141"/>
    <mergeCell ref="A156:B156"/>
    <mergeCell ref="A73:B73"/>
    <mergeCell ref="A104:B104"/>
    <mergeCell ref="A118:B118"/>
    <mergeCell ref="A131:B131"/>
    <mergeCell ref="A142:B142"/>
    <mergeCell ref="A150:A151"/>
    <mergeCell ref="A68:B68"/>
    <mergeCell ref="A72:B72"/>
    <mergeCell ref="A103:B103"/>
    <mergeCell ref="A117:B117"/>
    <mergeCell ref="A130:B130"/>
    <mergeCell ref="A43:B43"/>
    <mergeCell ref="A44:B44"/>
    <mergeCell ref="A62:B62"/>
    <mergeCell ref="A67:B67"/>
    <mergeCell ref="A63:B63"/>
    <mergeCell ref="A17:B17"/>
    <mergeCell ref="A25:B25"/>
    <mergeCell ref="A26:B26"/>
    <mergeCell ref="A30:B30"/>
    <mergeCell ref="A31:B31"/>
    <mergeCell ref="M7:M10"/>
    <mergeCell ref="A16:B16"/>
    <mergeCell ref="J7:J10"/>
    <mergeCell ref="K7:K10"/>
    <mergeCell ref="D9:D10"/>
    <mergeCell ref="E9:E10"/>
    <mergeCell ref="F9:F10"/>
    <mergeCell ref="G9:G10"/>
    <mergeCell ref="H9:H10"/>
    <mergeCell ref="I9:I10"/>
    <mergeCell ref="A12:B12"/>
    <mergeCell ref="A187:B187"/>
    <mergeCell ref="A188:B188"/>
    <mergeCell ref="A212:B212"/>
    <mergeCell ref="A213:B213"/>
    <mergeCell ref="A1:M1"/>
    <mergeCell ref="A2:M2"/>
    <mergeCell ref="A3:M3"/>
    <mergeCell ref="A4:M4"/>
    <mergeCell ref="A6:A10"/>
    <mergeCell ref="B6:B10"/>
    <mergeCell ref="C6:C10"/>
    <mergeCell ref="D6:F8"/>
    <mergeCell ref="G6:I8"/>
    <mergeCell ref="J6:M6"/>
    <mergeCell ref="A5:M5"/>
    <mergeCell ref="L7:L10"/>
    <mergeCell ref="A157:B157"/>
    <mergeCell ref="A169:B169"/>
    <mergeCell ref="A175:B175"/>
    <mergeCell ref="A176:B176"/>
    <mergeCell ref="A168:B168"/>
    <mergeCell ref="L236:N236"/>
    <mergeCell ref="R235:T235"/>
    <mergeCell ref="A231:B231"/>
    <mergeCell ref="A232:B232"/>
    <mergeCell ref="L235:N235"/>
    <mergeCell ref="B234:I234"/>
    <mergeCell ref="K234:M23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scaleWithDoc="0" alignWithMargins="0"/>
  <rowBreaks count="1" manualBreakCount="1"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Барсук</vt:lpstr>
      <vt:lpstr>Выдра</vt:lpstr>
      <vt:lpstr>Барсук!Заголовки_для_печати</vt:lpstr>
      <vt:lpstr>Выдра!Заголовки_для_печати</vt:lpstr>
      <vt:lpstr>Барсук!Область_печати</vt:lpstr>
      <vt:lpstr>Выдра!Область_печати</vt:lpstr>
    </vt:vector>
  </TitlesOfParts>
  <Company>MPR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Мамаев Андрей Леонидович</dc:creator>
  <cp:lastModifiedBy>Шилюк Анастасия Александровна</cp:lastModifiedBy>
  <cp:lastPrinted>2021-01-26T05:15:42Z</cp:lastPrinted>
  <dcterms:created xsi:type="dcterms:W3CDTF">2011-02-28T00:23:16Z</dcterms:created>
  <dcterms:modified xsi:type="dcterms:W3CDTF">2021-01-26T05:15:51Z</dcterms:modified>
</cp:coreProperties>
</file>